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-share\Департамент Закупок\Архив тендеров\Тендеры\ЖК Римский, Развилка\02689 НЭС 10-0,4\ИТД\"/>
    </mc:Choice>
  </mc:AlternateContent>
  <xr:revisionPtr revIDLastSave="0" documentId="13_ncr:1_{7B9FDC21-C0D0-4DEE-BBB5-3BDBC3485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Лист1!$A$11:$K$98</definedName>
    <definedName name="_xlnm.Print_Area" localSheetId="0">Лист1!$A$1:$K$135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" i="1" l="1"/>
  <c r="J99" i="1"/>
  <c r="H99" i="1"/>
  <c r="H97" i="1"/>
  <c r="I97" i="1"/>
  <c r="J97" i="1"/>
  <c r="G97" i="1"/>
  <c r="H93" i="1"/>
  <c r="I93" i="1"/>
  <c r="J93" i="1"/>
  <c r="G93" i="1"/>
  <c r="H84" i="1"/>
  <c r="I84" i="1"/>
  <c r="J84" i="1"/>
  <c r="G84" i="1"/>
  <c r="H77" i="1"/>
  <c r="I77" i="1"/>
  <c r="J77" i="1"/>
  <c r="G77" i="1"/>
  <c r="H70" i="1"/>
  <c r="I70" i="1"/>
  <c r="J70" i="1"/>
  <c r="G70" i="1"/>
  <c r="G52" i="1"/>
  <c r="H52" i="1"/>
  <c r="I52" i="1"/>
  <c r="J52" i="1"/>
  <c r="H48" i="1"/>
  <c r="I48" i="1"/>
  <c r="J48" i="1"/>
  <c r="G48" i="1"/>
  <c r="H41" i="1"/>
  <c r="I41" i="1"/>
  <c r="J41" i="1"/>
  <c r="G41" i="1"/>
  <c r="H29" i="1"/>
  <c r="I29" i="1"/>
  <c r="J29" i="1"/>
  <c r="G29" i="1"/>
  <c r="H22" i="1"/>
  <c r="I22" i="1"/>
  <c r="J22" i="1"/>
  <c r="G22" i="1"/>
  <c r="J11" i="1"/>
  <c r="G11" i="1"/>
  <c r="H11" i="1"/>
  <c r="I11" i="1"/>
  <c r="I98" i="1"/>
  <c r="H98" i="1"/>
  <c r="J98" i="1" s="1"/>
  <c r="G98" i="1"/>
  <c r="I96" i="1"/>
  <c r="H96" i="1"/>
  <c r="J96" i="1" s="1"/>
  <c r="G96" i="1"/>
  <c r="I95" i="1"/>
  <c r="H95" i="1"/>
  <c r="J95" i="1" s="1"/>
  <c r="G95" i="1"/>
  <c r="I94" i="1"/>
  <c r="H94" i="1"/>
  <c r="J94" i="1" s="1"/>
  <c r="G94" i="1"/>
  <c r="I92" i="1"/>
  <c r="H92" i="1"/>
  <c r="J92" i="1" s="1"/>
  <c r="G92" i="1"/>
  <c r="I91" i="1"/>
  <c r="H91" i="1"/>
  <c r="J91" i="1" s="1"/>
  <c r="G91" i="1"/>
  <c r="I90" i="1"/>
  <c r="H90" i="1"/>
  <c r="J90" i="1" s="1"/>
  <c r="G90" i="1"/>
  <c r="I89" i="1"/>
  <c r="H89" i="1"/>
  <c r="J89" i="1" s="1"/>
  <c r="G89" i="1"/>
  <c r="I88" i="1"/>
  <c r="H88" i="1"/>
  <c r="J88" i="1" s="1"/>
  <c r="G88" i="1"/>
  <c r="I87" i="1"/>
  <c r="H87" i="1"/>
  <c r="J87" i="1" s="1"/>
  <c r="G87" i="1"/>
  <c r="I86" i="1"/>
  <c r="H86" i="1"/>
  <c r="J86" i="1" s="1"/>
  <c r="G86" i="1"/>
  <c r="I85" i="1"/>
  <c r="H85" i="1"/>
  <c r="J85" i="1" s="1"/>
  <c r="G85" i="1"/>
  <c r="I83" i="1"/>
  <c r="H83" i="1"/>
  <c r="J83" i="1" s="1"/>
  <c r="G83" i="1"/>
  <c r="I82" i="1"/>
  <c r="H82" i="1"/>
  <c r="J82" i="1" s="1"/>
  <c r="G82" i="1"/>
  <c r="I81" i="1"/>
  <c r="H81" i="1"/>
  <c r="J81" i="1" s="1"/>
  <c r="G81" i="1"/>
  <c r="I80" i="1"/>
  <c r="H80" i="1"/>
  <c r="J80" i="1" s="1"/>
  <c r="G80" i="1"/>
  <c r="I79" i="1"/>
  <c r="H79" i="1"/>
  <c r="J79" i="1" s="1"/>
  <c r="G79" i="1"/>
  <c r="I78" i="1"/>
  <c r="H78" i="1"/>
  <c r="J78" i="1" s="1"/>
  <c r="G78" i="1"/>
  <c r="I76" i="1"/>
  <c r="H76" i="1"/>
  <c r="J76" i="1" s="1"/>
  <c r="G76" i="1"/>
  <c r="I75" i="1"/>
  <c r="H75" i="1"/>
  <c r="J75" i="1" s="1"/>
  <c r="G75" i="1"/>
  <c r="I74" i="1"/>
  <c r="H74" i="1"/>
  <c r="J74" i="1" s="1"/>
  <c r="G74" i="1"/>
  <c r="I73" i="1"/>
  <c r="H73" i="1"/>
  <c r="J73" i="1" s="1"/>
  <c r="G73" i="1"/>
  <c r="I72" i="1"/>
  <c r="H72" i="1"/>
  <c r="J72" i="1" s="1"/>
  <c r="G72" i="1"/>
  <c r="I71" i="1"/>
  <c r="H71" i="1"/>
  <c r="J71" i="1" s="1"/>
  <c r="G71" i="1"/>
  <c r="I69" i="1"/>
  <c r="H69" i="1"/>
  <c r="J69" i="1" s="1"/>
  <c r="G69" i="1"/>
  <c r="I68" i="1"/>
  <c r="H68" i="1"/>
  <c r="J68" i="1" s="1"/>
  <c r="G68" i="1"/>
  <c r="I67" i="1"/>
  <c r="H67" i="1"/>
  <c r="J67" i="1" s="1"/>
  <c r="G67" i="1"/>
  <c r="I66" i="1"/>
  <c r="H66" i="1"/>
  <c r="J66" i="1" s="1"/>
  <c r="G66" i="1"/>
  <c r="I65" i="1"/>
  <c r="H65" i="1"/>
  <c r="J65" i="1" s="1"/>
  <c r="G65" i="1"/>
  <c r="I64" i="1"/>
  <c r="H64" i="1"/>
  <c r="J64" i="1" s="1"/>
  <c r="G64" i="1"/>
  <c r="I63" i="1"/>
  <c r="H63" i="1"/>
  <c r="J63" i="1" s="1"/>
  <c r="G63" i="1"/>
  <c r="I62" i="1"/>
  <c r="H62" i="1"/>
  <c r="J62" i="1" s="1"/>
  <c r="G62" i="1"/>
  <c r="I61" i="1"/>
  <c r="H61" i="1"/>
  <c r="J61" i="1" s="1"/>
  <c r="G61" i="1"/>
  <c r="I60" i="1"/>
  <c r="H60" i="1"/>
  <c r="J60" i="1" s="1"/>
  <c r="G60" i="1"/>
  <c r="I59" i="1"/>
  <c r="H59" i="1"/>
  <c r="J59" i="1" s="1"/>
  <c r="G59" i="1"/>
  <c r="I58" i="1"/>
  <c r="H58" i="1"/>
  <c r="J58" i="1" s="1"/>
  <c r="G58" i="1"/>
  <c r="I57" i="1"/>
  <c r="H57" i="1"/>
  <c r="J57" i="1" s="1"/>
  <c r="G57" i="1"/>
  <c r="I56" i="1"/>
  <c r="H56" i="1"/>
  <c r="J56" i="1" s="1"/>
  <c r="G56" i="1"/>
  <c r="I55" i="1"/>
  <c r="H55" i="1"/>
  <c r="J55" i="1" s="1"/>
  <c r="G55" i="1"/>
  <c r="I54" i="1"/>
  <c r="H54" i="1"/>
  <c r="J54" i="1" s="1"/>
  <c r="G54" i="1"/>
  <c r="I53" i="1"/>
  <c r="H53" i="1"/>
  <c r="J53" i="1" s="1"/>
  <c r="G53" i="1"/>
  <c r="I51" i="1"/>
  <c r="H51" i="1"/>
  <c r="J51" i="1" s="1"/>
  <c r="G51" i="1"/>
  <c r="I50" i="1"/>
  <c r="H50" i="1"/>
  <c r="J50" i="1" s="1"/>
  <c r="G50" i="1"/>
  <c r="I49" i="1"/>
  <c r="H49" i="1"/>
  <c r="J49" i="1" s="1"/>
  <c r="G49" i="1"/>
  <c r="I47" i="1"/>
  <c r="H47" i="1"/>
  <c r="J47" i="1" s="1"/>
  <c r="G47" i="1"/>
  <c r="I46" i="1"/>
  <c r="H46" i="1"/>
  <c r="J46" i="1" s="1"/>
  <c r="G46" i="1"/>
  <c r="I45" i="1"/>
  <c r="H45" i="1"/>
  <c r="J45" i="1" s="1"/>
  <c r="G45" i="1"/>
  <c r="I44" i="1"/>
  <c r="H44" i="1"/>
  <c r="J44" i="1" s="1"/>
  <c r="G44" i="1"/>
  <c r="I43" i="1"/>
  <c r="H43" i="1"/>
  <c r="J43" i="1" s="1"/>
  <c r="G43" i="1"/>
  <c r="I42" i="1"/>
  <c r="H42" i="1"/>
  <c r="J42" i="1" s="1"/>
  <c r="G42" i="1"/>
  <c r="I32" i="1"/>
  <c r="H32" i="1"/>
  <c r="J32" i="1" s="1"/>
  <c r="G32" i="1"/>
  <c r="I31" i="1"/>
  <c r="H31" i="1"/>
  <c r="J31" i="1" s="1"/>
  <c r="G31" i="1"/>
  <c r="I30" i="1"/>
  <c r="H30" i="1"/>
  <c r="J30" i="1" s="1"/>
  <c r="G30" i="1"/>
  <c r="I28" i="1"/>
  <c r="H28" i="1"/>
  <c r="J28" i="1" s="1"/>
  <c r="G28" i="1"/>
  <c r="I27" i="1"/>
  <c r="H27" i="1"/>
  <c r="J27" i="1" s="1"/>
  <c r="G27" i="1"/>
  <c r="I26" i="1"/>
  <c r="H26" i="1"/>
  <c r="J26" i="1" s="1"/>
  <c r="G26" i="1"/>
  <c r="I25" i="1"/>
  <c r="H25" i="1"/>
  <c r="J25" i="1" s="1"/>
  <c r="G25" i="1"/>
  <c r="I24" i="1"/>
  <c r="H24" i="1"/>
  <c r="J24" i="1" s="1"/>
  <c r="G24" i="1"/>
  <c r="I23" i="1"/>
  <c r="H23" i="1"/>
  <c r="J23" i="1" s="1"/>
  <c r="G23" i="1"/>
  <c r="J12" i="1"/>
  <c r="I12" i="1"/>
  <c r="H12" i="1"/>
  <c r="G12" i="1"/>
  <c r="J17" i="1"/>
  <c r="I17" i="1"/>
  <c r="H17" i="1"/>
  <c r="G17" i="1"/>
  <c r="A104" i="1" l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</calcChain>
</file>

<file path=xl/sharedStrings.xml><?xml version="1.0" encoding="utf-8"?>
<sst xmlns="http://schemas.openxmlformats.org/spreadsheetml/2006/main" count="233" uniqueCount="149">
  <si>
    <t>КОММЕРЧЕСКОЕ ПРЕДЛОЖЕНИЕ от __.___.2021г.</t>
  </si>
  <si>
    <t>Стоимость указанная в предложении включает в себя все необходимые затраты на выполнение полного комплекса работ, включая НДС</t>
  </si>
  <si>
    <t>№</t>
  </si>
  <si>
    <t>Наименование</t>
  </si>
  <si>
    <t>Ед. изм.</t>
  </si>
  <si>
    <t>ООО _____________ИНН___________</t>
  </si>
  <si>
    <t>Цена работ на ед. измерения в руб. с НДС</t>
  </si>
  <si>
    <t>Твердая договорная стоимость на полный объем в руб. с НДС</t>
  </si>
  <si>
    <t>Примечания</t>
  </si>
  <si>
    <t>Материал</t>
  </si>
  <si>
    <t>Работа</t>
  </si>
  <si>
    <t>Всего</t>
  </si>
  <si>
    <t>Тендерные условия</t>
  </si>
  <si>
    <t>Банковская гарантия на авансовый платеж (при наличии аванса более 10 000 000 руб. с НДС) указать банк-гарант- при условии суммы договора менее 10 000 000, 00 рублей с НДС -БГ не требуется</t>
  </si>
  <si>
    <t xml:space="preserve">Личное поручительство собственника компании- подрядчика при условии аванса не более 10 000 000 руб. с НДС. </t>
  </si>
  <si>
    <t>Готовность приступить к работе по гарантийному письму Заказчика о намерениях заключить договор, да/нет</t>
  </si>
  <si>
    <t>Готовность подписать договор в редакции "ФСК Лидер" (да/нет)</t>
  </si>
  <si>
    <t>Отсрочка платежа (срок выплаты не ранее чем 15 р.д. с даты подписания акта) (да/нет)</t>
  </si>
  <si>
    <t>Виды работ, планируемые к выполнению субподрядными организациями</t>
  </si>
  <si>
    <t>Наличие СРО (для тендеров, когда СРО необходимо)</t>
  </si>
  <si>
    <t>Дата регистрации компании</t>
  </si>
  <si>
    <t>Генеральный директор предприятия (ФИО - полностью, контакты: тел., e-mail)</t>
  </si>
  <si>
    <t>Контактное лицо по вопросам участия в тендере (должность, ФИО - полностью, контакты: тел., e-mail)</t>
  </si>
  <si>
    <t>Примечания:</t>
  </si>
  <si>
    <t>Генеральный директор</t>
  </si>
  <si>
    <t>_____________________________________</t>
  </si>
  <si>
    <t>МП</t>
  </si>
  <si>
    <t>1</t>
  </si>
  <si>
    <t>2</t>
  </si>
  <si>
    <t>3</t>
  </si>
  <si>
    <t>4</t>
  </si>
  <si>
    <t>5</t>
  </si>
  <si>
    <t>6</t>
  </si>
  <si>
    <t>7</t>
  </si>
  <si>
    <t>ФИО ___________________
моб.тел. ________________
e-mail ________________</t>
  </si>
  <si>
    <t>м3</t>
  </si>
  <si>
    <t>Опыт реализации аналогичных видов работ за последние 2-3 года (указать не более 5 ключевых объектов и их заказчиков )</t>
  </si>
  <si>
    <t>Ячейки обязательные к заполнению выделенны зеленым цветом:</t>
  </si>
  <si>
    <t>1.</t>
  </si>
  <si>
    <t>Аванс не более 30% от суммы планируемого выполнения работ/услуг в  отчетном периоде (отчетный период 1 календарный месяц)</t>
  </si>
  <si>
    <t>Зачет аванса (100 % размер при оплате выполненных работ/услуг в отчетном периоде - "отчетный период" - 1 календарный месяц))(да/нет) / или по графику зачета авансов</t>
  </si>
  <si>
    <r>
      <t xml:space="preserve">Гарантийный срок 5 лет </t>
    </r>
    <r>
      <rPr>
        <b/>
        <i/>
        <sz val="14"/>
        <color rgb="FFFF0000"/>
        <rFont val="Times New Roman"/>
        <family val="1"/>
        <charset val="204"/>
      </rPr>
      <t>с момента сдачи Объекта в эксплуатацию</t>
    </r>
  </si>
  <si>
    <r>
      <t xml:space="preserve">Гарантия на материалы и оборудование 5 лет </t>
    </r>
    <r>
      <rPr>
        <b/>
        <i/>
        <sz val="14"/>
        <color rgb="FFFF0000"/>
        <rFont val="Times New Roman"/>
        <family val="1"/>
        <charset val="204"/>
      </rPr>
      <t xml:space="preserve"> с момента сдачи Объекта в эксплуатацию</t>
    </r>
  </si>
  <si>
    <r>
      <t xml:space="preserve">В стоимости учтено гарантийное удержание (2,5% на 5 лет </t>
    </r>
    <r>
      <rPr>
        <b/>
        <i/>
        <sz val="14"/>
        <color rgb="FFFF0000"/>
        <rFont val="Times New Roman"/>
        <family val="1"/>
        <charset val="204"/>
      </rPr>
      <t>с момента сдачи Объекта в эксплуатацию</t>
    </r>
    <r>
      <rPr>
        <b/>
        <i/>
        <sz val="14"/>
        <rFont val="Times New Roman"/>
        <family val="1"/>
        <charset val="204"/>
      </rPr>
      <t>)</t>
    </r>
  </si>
  <si>
    <t>В стоимости учтены расходы на услуги по уборке, охране, разгрузке и подъему материалов и т.д.(да/нет)</t>
  </si>
  <si>
    <t>Опыт работы с ГК ФСК (АО МСУ-1, ДСК-1) указать объеты и вид работ (при наличии текущих проектов- указать % реализации)</t>
  </si>
  <si>
    <t>Численность работающих всего / численность, планируемая для выполнения предмета тендера</t>
  </si>
  <si>
    <t>Обороты за последние 3 года (указать обороты за 2019/2020/2021 год)</t>
  </si>
  <si>
    <t>компл.</t>
  </si>
  <si>
    <t>Кол-во 
общее</t>
  </si>
  <si>
    <t>8</t>
  </si>
  <si>
    <t>9</t>
  </si>
  <si>
    <t>10</t>
  </si>
  <si>
    <t>11</t>
  </si>
  <si>
    <t>Стоимость КП расчитана на основании приложенной технической документации</t>
  </si>
  <si>
    <t>Дата посещения площадки</t>
  </si>
  <si>
    <t>Пусконаладочные работы</t>
  </si>
  <si>
    <t xml:space="preserve">Всего стоимость комплекса работ </t>
  </si>
  <si>
    <t>указать стоимость за комплект</t>
  </si>
  <si>
    <t>В позициях, выделенных ЖЕЛТЫМ цветом - стоимость основного материала не учитывать (стоимость будет указана Заказчиком победителю тендера - подписано соглашение с производителем).</t>
  </si>
  <si>
    <t xml:space="preserve">Выполнение полного комплекса работ по строительству наружной сети освещения Объекта: «Жилой дом №7 с встроенной автостоянкой, сети и сооружения инженерно-технического обеспечения по адресу: Московская область, Ленинский р-н, с.п. Развилковское, п. Развилка» </t>
  </si>
  <si>
    <t>Электроосвещение 04-2020-Р-7-ЭН</t>
  </si>
  <si>
    <t>ЩНО-7  Щит  наружного  освещения,  в  комплекте:</t>
  </si>
  <si>
    <t>-  Выключатель  нагрузки  модульный  ВН-32-363-УХЛ3-КЭАЗ</t>
  </si>
  <si>
    <t>шт.</t>
  </si>
  <si>
    <t>-  Автоматический  выключатель  3P  16А  (B)  4,5кА  ВА  47-29  EKF  Basic</t>
  </si>
  <si>
    <t>-  Контактор  малогабаритный  КМЭ  25А  400В  1NO  Basic</t>
  </si>
  <si>
    <t>-  Автоматический  выключатель  1P  6А  (B)  4,5кА  ВА  47-29  EKF  Basic</t>
  </si>
  <si>
    <t>ЩНО-8 Щит  наружного  освещения,  в  комплекте:</t>
  </si>
  <si>
    <t>Cветильник  уличный  классический  светодиодный  Ораниенбаум  28Вт,  3000К, 3478  лм,  IP65  PET-D-LED  SM  3К "САРОС"</t>
  </si>
  <si>
    <t>Cветильник  уличный  классический  светодиодный  Ораниенбаум  28Вт,  3000К, 3478  лм,  IP65 PET-D-LED  AS  3К "САРОС"</t>
  </si>
  <si>
    <t>Cветильник  уличный  классический  светодиодный  Ораниенбаум  28Вт,  3000К, 3478  лм,  IP65 PET-D-LED  O  3К "САРОС"</t>
  </si>
  <si>
    <t>Светильник  уличный  светодиодный  ТЕХНО  56Вт,  2700К,  7846  лм,  IP65 TECH  B  56  AS "САРОС"</t>
  </si>
  <si>
    <t>Кронштей для опор проспект Х01 "САРОС"</t>
  </si>
  <si>
    <t>Настенный уличный светильник флип FLIP  1  —  B "САРОС"</t>
  </si>
  <si>
    <t>Классическая опора наружного освещения с чугунными элементами АРБАТ  h=4,0  м.,  горячее  цинкование  ARB 108 40 "САРОС"</t>
  </si>
  <si>
    <t>Классическая опора наружного освещения проспект h=9  м. PSKT90 "САРОС"</t>
  </si>
  <si>
    <t>Монтажная плата МР для опор освещения и уличных фонарей "САРОС",  в составе:</t>
  </si>
  <si>
    <t xml:space="preserve"> -планка  с  DIN-рейкой</t>
  </si>
  <si>
    <t xml:space="preserve"> -Выключатель  автоматический  ВА47-29  1Р  3А  4,5кА  С  IEK</t>
  </si>
  <si>
    <t xml:space="preserve"> -Заглушка  для  клеммного  зажима</t>
  </si>
  <si>
    <t xml:space="preserve"> -Зажим  клеммный  ИЭК  ЗНИ-35  желто-зеленый</t>
  </si>
  <si>
    <t xml:space="preserve"> -Зажим  клеммный  ИЭК  ЗНИ-35  серый</t>
  </si>
  <si>
    <t xml:space="preserve"> -Зажим  клеммный  ИЭК  ЗНИ-35  синий</t>
  </si>
  <si>
    <t xml:space="preserve"> -Ограничитель  на  DIN-рейку</t>
  </si>
  <si>
    <t xml:space="preserve"> -Провод  ПВ  1х1,5  белый</t>
  </si>
  <si>
    <t>4.  Фундамент  опоры</t>
  </si>
  <si>
    <t>Фундамент  опоры  АРБАТ</t>
  </si>
  <si>
    <t>Фундамент  опоры  АРБАТ  на  стилобате</t>
  </si>
  <si>
    <t>Фундамент  опоры  ПРОСПЕКТ</t>
  </si>
  <si>
    <t>Закладной  элемент  для  опор  Проспект  с  фланцевым  креплением  Ø340, 6  шпилек  18  мм  ТР6 "САРОС"</t>
  </si>
  <si>
    <t>Закладной  элемент  для  опор  и  систем  с  фланцевым  креплением  Арбат Ø224  (на  стилобат)  ST7  "САРОС"</t>
  </si>
  <si>
    <t>Кабель  силовой  бронированный,  с  алюминиевой  жилой,  в  изоляции  и оболочке  из  поливинилхлоридного  пластиката  с  бронёй  из  двух  стальных оцинкованных  лент,  номинальное  напряжение  0,66  кВ,  сечением  мм2: АБВШв 4х16</t>
  </si>
  <si>
    <t>м.</t>
  </si>
  <si>
    <t>Кабель  с  медными  жилами  с  цветной  изоляцией  жил,  в  нераспространяющей горение  оболочке,  с  низким  дымо-и  газовыделение,  сечением  мм2: ВВГнг(А)-LS-660В 3х2,5</t>
  </si>
  <si>
    <t xml:space="preserve">Провод  соединительный,  с  медной  жилой,  изоляция  и  оболочка  из  ПВХ пластиката,  номинальное  напряжение  0,38  кВ,  сечением  мм2: ПВС </t>
  </si>
  <si>
    <t>Лоток  перфорированный  100х50  L3000  толщ.0,7  мм  EKF L5010001</t>
  </si>
  <si>
    <t>Лоток  перфорированный  200х50  L3000  толщ.0,7  мм EKF  L5020001</t>
  </si>
  <si>
    <t>Ответвитель  накладной  Т-образный  50х200  мм EKF tn5020008</t>
  </si>
  <si>
    <t>Угол  горизонтальный  90°  200х50 EKF g9050200</t>
  </si>
  <si>
    <t>Угол  вертикальный  внеш.  90°  200x50  EKF vo9050200</t>
  </si>
  <si>
    <t>Ответвитель  накладной  Т-образный  50х100  мм EKF tn5010008</t>
  </si>
  <si>
    <t>Угол  горизонтальный  90°  100х50 EKF g9050100</t>
  </si>
  <si>
    <t>Угол  90  вертикальный  внутренний  90°  100x50 EKF g9050100</t>
  </si>
  <si>
    <t>Переходник  по  ширине  центральный  50х100х200  мм EKF wc5010020008</t>
  </si>
  <si>
    <t>Скоба  подвеса  нижняя  100мм EKF pn100</t>
  </si>
  <si>
    <t>Скоба  подвеса  нижняя  200мм EKF pn200</t>
  </si>
  <si>
    <t>Комплект  соединительный  М6х10  EKF wgm6x10</t>
  </si>
  <si>
    <t>Болт  анкерный  с  гайкой  М8*85 EKF abgm8x85</t>
  </si>
  <si>
    <t>Шпилька  резьбовая  M8x2000  DIN  975  EKF shpm8x2000</t>
  </si>
  <si>
    <t>Держатель  потолочный  (1,5мм)  EKF  dp6070</t>
  </si>
  <si>
    <t>Гайка  с  фланцем  М8  DIN  6923  EKF gflm8</t>
  </si>
  <si>
    <t>Труба стальная ВГП d100</t>
  </si>
  <si>
    <t>Труба стальная ВГП d40</t>
  </si>
  <si>
    <t>Труба гофрированная двустенная ПНД гибкая  с протяжкой d50 мм (50 м) красная EKF tg2st-50-50m</t>
  </si>
  <si>
    <t>уп.</t>
  </si>
  <si>
    <t>Труба гофрированная двустенная ПНД гибкая  с протяжкой d125 мм (6 м) (36 м/уп) красная EKF tr2st-125-6m</t>
  </si>
  <si>
    <t>Муфта соединительная для трубы 50 мм (10 шт) серая EKF-Plast ms-t-50</t>
  </si>
  <si>
    <t>Муфта быстросъемная  CQR125</t>
  </si>
  <si>
    <t>Концевые кабельные муфты 4ПКТп-1 4ПКТп(б)-1-16/25 "КВТ"</t>
  </si>
  <si>
    <t>Термоусаживаемые мини-муфты ПСТ мини нг-LS ЗПСТ(б)-1/2.5 мини  нг-LS "КВТ"</t>
  </si>
  <si>
    <t>Комплекты для столбов уличного освещения SV15.06 "Ensto"</t>
  </si>
  <si>
    <t>Коробка распаячная КМР-030-036 EKF PROxima "EKF"</t>
  </si>
  <si>
    <t>Коробка распределительная IP65 190х140х70мм гладкие стенки "DKC"</t>
  </si>
  <si>
    <t>Сжим ответвительный У-733 м16-35/о1.5-10 "Элтиз"</t>
  </si>
  <si>
    <t xml:space="preserve">Манжета ФЛЕШ МАСТЕР </t>
  </si>
  <si>
    <t xml:space="preserve">Мастика гидроизоляционная полиуритановая Alchimica Гипердесмо Классик 1 кг белый </t>
  </si>
  <si>
    <t>Герметик полиуритановый ри 40 серый 310 мл "Tytan professional"</t>
  </si>
  <si>
    <t>Песок строительный или отсев (дробление)</t>
  </si>
  <si>
    <t>Однокомпонентная огнестойкая пена CF-JI "Hilti"</t>
  </si>
  <si>
    <t>ЛСЭ-150 Лента сигнальная предупредительная 150мм 100м "Осторожно! Кабель!" Славпром</t>
  </si>
  <si>
    <t>ЛСЭ-150 Лента сигнальная предупредительная 250мм 100м "Осторожно! Кабель!" Славпром</t>
  </si>
  <si>
    <t>ЛСЭ-150 Лента сигнальная предупредительная 450мм 100м "Осторожно! Кабель!" Славпром</t>
  </si>
  <si>
    <t>Разработка грунта механизированным способом</t>
  </si>
  <si>
    <t xml:space="preserve">Обратная засыпка местным грунтом </t>
  </si>
  <si>
    <t>Щебень фракции 30/40</t>
  </si>
  <si>
    <t xml:space="preserve">компл. </t>
  </si>
  <si>
    <t>Земляные работы</t>
  </si>
  <si>
    <t>Материалы</t>
  </si>
  <si>
    <t>Электромонтажные изделия</t>
  </si>
  <si>
    <t xml:space="preserve">Трубная продукция </t>
  </si>
  <si>
    <t>Кабеленесущие  системы</t>
  </si>
  <si>
    <t>Кабельная  продукция</t>
  </si>
  <si>
    <t>Опоры  освещения</t>
  </si>
  <si>
    <t>Светотехническое  оборудование</t>
  </si>
  <si>
    <t>Электрощитовое  оборудование</t>
  </si>
  <si>
    <t>Закладной  элемент  для  опор  и  систем  с  фланцевым  креплением  Арбат Ø224  FM6 "САРОС"</t>
  </si>
  <si>
    <r>
      <t xml:space="preserve">Срок выполнения работ по ТЗ </t>
    </r>
    <r>
      <rPr>
        <b/>
        <i/>
        <u/>
        <sz val="14"/>
        <color rgb="FFFF0000"/>
        <rFont val="Times New Roman"/>
        <family val="1"/>
        <charset val="204"/>
      </rPr>
      <t>с 30.07.2022 – 12.05.2023. (286 кал.дн.)</t>
    </r>
    <r>
      <rPr>
        <b/>
        <i/>
        <sz val="14"/>
        <color rgb="FFFF0000"/>
        <rFont val="Times New Roman"/>
        <family val="1"/>
        <charset val="204"/>
      </rPr>
      <t xml:space="preserve"> указать кал. дни</t>
    </r>
  </si>
  <si>
    <t>Примечание к ТКП претендента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</si>
</sst>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b/>
      <sz val="15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4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sz val="1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/>
    <xf numFmtId="164" fontId="28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NumberFormat="1" applyFont="1" applyProtection="1"/>
    <xf numFmtId="0" fontId="0" fillId="0" borderId="0" xfId="0" applyNumberFormat="1" applyProtection="1"/>
    <xf numFmtId="0" fontId="11" fillId="4" borderId="0" xfId="0" applyNumberFormat="1" applyFont="1" applyFill="1" applyAlignment="1" applyProtection="1">
      <alignment wrapText="1"/>
    </xf>
    <xf numFmtId="0" fontId="11" fillId="0" borderId="0" xfId="0" applyNumberFormat="1" applyFont="1" applyProtection="1"/>
    <xf numFmtId="0" fontId="0" fillId="0" borderId="0" xfId="0" applyNumberFormat="1" applyFont="1" applyProtection="1"/>
    <xf numFmtId="0" fontId="0" fillId="2" borderId="0" xfId="0" applyNumberFormat="1" applyFont="1" applyFill="1" applyProtection="1"/>
    <xf numFmtId="0" fontId="25" fillId="0" borderId="0" xfId="0" applyNumberFormat="1" applyFont="1" applyAlignment="1" applyProtection="1">
      <alignment horizontal="left" vertical="center"/>
    </xf>
    <xf numFmtId="0" fontId="0" fillId="0" borderId="0" xfId="0" applyNumberFormat="1" applyAlignment="1" applyProtection="1">
      <alignment vertical="center"/>
    </xf>
    <xf numFmtId="4" fontId="23" fillId="0" borderId="0" xfId="0" applyNumberFormat="1" applyFont="1" applyAlignment="1" applyProtection="1">
      <alignment horizontal="center" vertical="center"/>
      <protection locked="0"/>
    </xf>
    <xf numFmtId="4" fontId="27" fillId="0" borderId="0" xfId="0" applyNumberFormat="1" applyFont="1" applyAlignment="1" applyProtection="1">
      <alignment horizontal="center"/>
      <protection locked="0"/>
    </xf>
    <xf numFmtId="0" fontId="18" fillId="2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2" fillId="2" borderId="0" xfId="0" applyFont="1" applyFill="1" applyAlignment="1" applyProtection="1">
      <alignment horizontal="center" vertical="top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7" fillId="0" borderId="0" xfId="1" applyNumberFormat="1" applyFont="1" applyProtection="1"/>
    <xf numFmtId="4" fontId="13" fillId="5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Protection="1"/>
    <xf numFmtId="0" fontId="18" fillId="0" borderId="0" xfId="0" applyFont="1" applyProtection="1"/>
    <xf numFmtId="0" fontId="19" fillId="0" borderId="0" xfId="0" applyFont="1" applyProtection="1"/>
    <xf numFmtId="0" fontId="30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22" fillId="2" borderId="0" xfId="0" applyFont="1" applyFill="1" applyAlignment="1" applyProtection="1">
      <alignment horizontal="center" vertical="top"/>
    </xf>
    <xf numFmtId="0" fontId="32" fillId="0" borderId="0" xfId="0" applyFont="1" applyAlignment="1" applyProtection="1">
      <alignment horizontal="left" vertical="top" wrapText="1"/>
    </xf>
    <xf numFmtId="0" fontId="36" fillId="0" borderId="0" xfId="0" applyFont="1" applyProtection="1"/>
    <xf numFmtId="0" fontId="23" fillId="0" borderId="0" xfId="0" applyFont="1" applyProtection="1"/>
    <xf numFmtId="0" fontId="22" fillId="2" borderId="0" xfId="0" applyFont="1" applyFill="1" applyAlignment="1" applyProtection="1">
      <alignment horizontal="center" vertical="center"/>
    </xf>
    <xf numFmtId="0" fontId="36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center"/>
    </xf>
    <xf numFmtId="4" fontId="19" fillId="0" borderId="0" xfId="0" applyNumberFormat="1" applyFont="1" applyAlignment="1" applyProtection="1">
      <alignment horizontal="center"/>
    </xf>
    <xf numFmtId="4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/>
    </xf>
    <xf numFmtId="0" fontId="39" fillId="0" borderId="0" xfId="3" applyFont="1" applyAlignment="1" applyProtection="1"/>
    <xf numFmtId="0" fontId="40" fillId="0" borderId="0" xfId="3" applyFont="1" applyProtection="1"/>
    <xf numFmtId="0" fontId="40" fillId="7" borderId="0" xfId="3" applyFont="1" applyFill="1" applyProtection="1"/>
    <xf numFmtId="0" fontId="10" fillId="6" borderId="1" xfId="0" applyFont="1" applyFill="1" applyBorder="1" applyAlignment="1" applyProtection="1">
      <alignment horizontal="center" vertical="center"/>
    </xf>
    <xf numFmtId="4" fontId="14" fillId="6" borderId="1" xfId="0" applyNumberFormat="1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left" vertical="center"/>
    </xf>
    <xf numFmtId="0" fontId="43" fillId="9" borderId="1" xfId="0" applyFont="1" applyFill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center" vertical="center" wrapText="1"/>
    </xf>
    <xf numFmtId="4" fontId="9" fillId="9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43" fillId="9" borderId="1" xfId="0" applyFont="1" applyFill="1" applyBorder="1" applyAlignment="1" applyProtection="1">
      <alignment horizontal="center" vertical="center"/>
      <protection locked="0"/>
    </xf>
    <xf numFmtId="4" fontId="1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43" fillId="2" borderId="1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 wrapText="1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3" fillId="2" borderId="1" xfId="0" applyFont="1" applyFill="1" applyBorder="1" applyAlignment="1" applyProtection="1">
      <alignment horizontal="left" vertical="center" wrapText="1"/>
    </xf>
    <xf numFmtId="4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44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0" fontId="43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9" fillId="11" borderId="1" xfId="0" applyFont="1" applyFill="1" applyBorder="1" applyAlignment="1" applyProtection="1">
      <alignment horizontal="left" vertical="center"/>
    </xf>
    <xf numFmtId="0" fontId="43" fillId="11" borderId="1" xfId="0" applyFont="1" applyFill="1" applyBorder="1" applyAlignment="1" applyProtection="1">
      <alignment horizontal="center" vertical="center"/>
    </xf>
    <xf numFmtId="0" fontId="43" fillId="11" borderId="1" xfId="0" applyFont="1" applyFill="1" applyBorder="1" applyAlignment="1" applyProtection="1">
      <alignment horizontal="center" vertical="center" wrapText="1"/>
    </xf>
    <xf numFmtId="0" fontId="43" fillId="11" borderId="1" xfId="0" applyFont="1" applyFill="1" applyBorder="1" applyAlignment="1" applyProtection="1">
      <alignment horizontal="center" vertical="center"/>
      <protection locked="0"/>
    </xf>
    <xf numFmtId="4" fontId="9" fillId="11" borderId="1" xfId="0" applyNumberFormat="1" applyFont="1" applyFill="1" applyBorder="1" applyAlignment="1" applyProtection="1">
      <alignment horizontal="center" vertical="center"/>
    </xf>
    <xf numFmtId="49" fontId="9" fillId="11" borderId="1" xfId="0" applyNumberFormat="1" applyFont="1" applyFill="1" applyBorder="1" applyAlignment="1" applyProtection="1">
      <alignment horizontal="center" vertical="center"/>
    </xf>
    <xf numFmtId="49" fontId="9" fillId="9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left" vertical="center"/>
    </xf>
    <xf numFmtId="0" fontId="12" fillId="10" borderId="1" xfId="0" applyFont="1" applyFill="1" applyBorder="1" applyAlignment="1" applyProtection="1">
      <alignment horizontal="left" vertical="center" wrapText="1"/>
    </xf>
    <xf numFmtId="0" fontId="12" fillId="10" borderId="1" xfId="0" applyFont="1" applyFill="1" applyBorder="1" applyAlignment="1" applyProtection="1">
      <alignment horizontal="center" vertical="center" wrapText="1"/>
    </xf>
    <xf numFmtId="4" fontId="13" fillId="12" borderId="1" xfId="0" applyNumberFormat="1" applyFont="1" applyFill="1" applyBorder="1" applyAlignment="1" applyProtection="1">
      <alignment horizontal="center" vertical="center" wrapText="1"/>
    </xf>
    <xf numFmtId="49" fontId="9" fillId="10" borderId="1" xfId="0" applyNumberFormat="1" applyFont="1" applyFill="1" applyBorder="1" applyAlignment="1" applyProtection="1">
      <alignment horizontal="center" vertical="center" wrapText="1"/>
    </xf>
    <xf numFmtId="0" fontId="43" fillId="7" borderId="1" xfId="0" applyFont="1" applyFill="1" applyBorder="1" applyAlignment="1" applyProtection="1">
      <alignment horizontal="center" vertical="center"/>
      <protection locked="0"/>
    </xf>
    <xf numFmtId="0" fontId="46" fillId="0" borderId="0" xfId="3" applyFont="1" applyAlignment="1" applyProtection="1">
      <alignment horizontal="left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38" fillId="2" borderId="0" xfId="2" applyFont="1" applyFill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left" vertical="center" wrapText="1"/>
    </xf>
    <xf numFmtId="0" fontId="15" fillId="0" borderId="1" xfId="3" applyFont="1" applyBorder="1" applyAlignment="1" applyProtection="1">
      <alignment horizontal="center" vertical="center"/>
    </xf>
    <xf numFmtId="0" fontId="4" fillId="2" borderId="0" xfId="2" applyFont="1" applyFill="1" applyAlignment="1" applyProtection="1">
      <alignment horizontal="center" vertical="center" wrapText="1"/>
    </xf>
    <xf numFmtId="0" fontId="6" fillId="2" borderId="0" xfId="2" applyFont="1" applyFill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11" fillId="4" borderId="0" xfId="0" applyNumberFormat="1" applyFont="1" applyFill="1" applyAlignment="1" applyProtection="1">
      <alignment wrapText="1"/>
    </xf>
    <xf numFmtId="14" fontId="11" fillId="0" borderId="0" xfId="0" applyNumberFormat="1" applyFont="1" applyProtection="1"/>
    <xf numFmtId="0" fontId="6" fillId="10" borderId="0" xfId="0" applyFont="1" applyFill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/>
    </xf>
  </cellXfs>
  <cellStyles count="7">
    <cellStyle name="Гиперссылка" xfId="1" builtinId="8"/>
    <cellStyle name="Обычный" xfId="0" builtinId="0"/>
    <cellStyle name="Обычный 11" xfId="3" xr:uid="{00000000-0005-0000-0000-000002000000}"/>
    <cellStyle name="Обычный 2" xfId="5" xr:uid="{9F0514B7-C790-4402-A02E-9ABF5BD53CE7}"/>
    <cellStyle name="Обычный 3" xfId="4" xr:uid="{98236654-ECD3-41E7-A65E-503F823732D5}"/>
    <cellStyle name="Обычный_Лист1 2" xfId="2" xr:uid="{00000000-0005-0000-0000-000003000000}"/>
    <cellStyle name="Финансовый 2" xfId="6" xr:uid="{C2910B7D-FB70-4542-BA99-734DC1E8C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"/>
  <sheetViews>
    <sheetView tabSelected="1" view="pageBreakPreview" topLeftCell="A67" zoomScale="55" zoomScaleNormal="55" zoomScaleSheetLayoutView="55" workbookViewId="0">
      <selection activeCell="B102" sqref="B102:D102"/>
    </sheetView>
  </sheetViews>
  <sheetFormatPr defaultRowHeight="15.75" x14ac:dyDescent="0.25"/>
  <cols>
    <col min="1" max="1" width="10" style="33" customWidth="1"/>
    <col min="2" max="2" width="95.28515625" style="34" customWidth="1"/>
    <col min="3" max="3" width="14.85546875" style="48" customWidth="1"/>
    <col min="4" max="4" width="19.140625" style="49" customWidth="1"/>
    <col min="5" max="10" width="19.42578125" style="35" customWidth="1"/>
    <col min="11" max="11" width="51.28515625" style="36" customWidth="1"/>
    <col min="12" max="12" width="9.140625" style="2"/>
    <col min="13" max="13" width="16" style="2" bestFit="1" customWidth="1"/>
    <col min="14" max="14" width="9.140625" style="2"/>
    <col min="15" max="15" width="16" style="2" bestFit="1" customWidth="1"/>
    <col min="16" max="218" width="9.140625" style="2"/>
    <col min="219" max="219" width="10" style="2" customWidth="1"/>
    <col min="220" max="220" width="150.5703125" style="2" customWidth="1"/>
    <col min="221" max="221" width="10.28515625" style="2" customWidth="1"/>
    <col min="222" max="222" width="12.7109375" style="2" customWidth="1"/>
    <col min="223" max="228" width="19.42578125" style="2" customWidth="1"/>
    <col min="229" max="229" width="35.42578125" style="2" customWidth="1"/>
    <col min="230" max="474" width="9.140625" style="2"/>
    <col min="475" max="475" width="10" style="2" customWidth="1"/>
    <col min="476" max="476" width="150.5703125" style="2" customWidth="1"/>
    <col min="477" max="477" width="10.28515625" style="2" customWidth="1"/>
    <col min="478" max="478" width="12.7109375" style="2" customWidth="1"/>
    <col min="479" max="484" width="19.42578125" style="2" customWidth="1"/>
    <col min="485" max="485" width="35.42578125" style="2" customWidth="1"/>
    <col min="486" max="730" width="9.140625" style="2"/>
    <col min="731" max="731" width="10" style="2" customWidth="1"/>
    <col min="732" max="732" width="150.5703125" style="2" customWidth="1"/>
    <col min="733" max="733" width="10.28515625" style="2" customWidth="1"/>
    <col min="734" max="734" width="12.7109375" style="2" customWidth="1"/>
    <col min="735" max="740" width="19.42578125" style="2" customWidth="1"/>
    <col min="741" max="741" width="35.42578125" style="2" customWidth="1"/>
    <col min="742" max="986" width="9.140625" style="2"/>
    <col min="987" max="987" width="10" style="2" customWidth="1"/>
    <col min="988" max="988" width="150.5703125" style="2" customWidth="1"/>
    <col min="989" max="989" width="10.28515625" style="2" customWidth="1"/>
    <col min="990" max="990" width="12.7109375" style="2" customWidth="1"/>
    <col min="991" max="996" width="19.42578125" style="2" customWidth="1"/>
    <col min="997" max="997" width="35.42578125" style="2" customWidth="1"/>
    <col min="998" max="1242" width="9.140625" style="2"/>
    <col min="1243" max="1243" width="10" style="2" customWidth="1"/>
    <col min="1244" max="1244" width="150.5703125" style="2" customWidth="1"/>
    <col min="1245" max="1245" width="10.28515625" style="2" customWidth="1"/>
    <col min="1246" max="1246" width="12.7109375" style="2" customWidth="1"/>
    <col min="1247" max="1252" width="19.42578125" style="2" customWidth="1"/>
    <col min="1253" max="1253" width="35.42578125" style="2" customWidth="1"/>
    <col min="1254" max="1498" width="9.140625" style="2"/>
    <col min="1499" max="1499" width="10" style="2" customWidth="1"/>
    <col min="1500" max="1500" width="150.5703125" style="2" customWidth="1"/>
    <col min="1501" max="1501" width="10.28515625" style="2" customWidth="1"/>
    <col min="1502" max="1502" width="12.7109375" style="2" customWidth="1"/>
    <col min="1503" max="1508" width="19.42578125" style="2" customWidth="1"/>
    <col min="1509" max="1509" width="35.42578125" style="2" customWidth="1"/>
    <col min="1510" max="1754" width="9.140625" style="2"/>
    <col min="1755" max="1755" width="10" style="2" customWidth="1"/>
    <col min="1756" max="1756" width="150.5703125" style="2" customWidth="1"/>
    <col min="1757" max="1757" width="10.28515625" style="2" customWidth="1"/>
    <col min="1758" max="1758" width="12.7109375" style="2" customWidth="1"/>
    <col min="1759" max="1764" width="19.42578125" style="2" customWidth="1"/>
    <col min="1765" max="1765" width="35.42578125" style="2" customWidth="1"/>
    <col min="1766" max="2010" width="9.140625" style="2"/>
    <col min="2011" max="2011" width="10" style="2" customWidth="1"/>
    <col min="2012" max="2012" width="150.5703125" style="2" customWidth="1"/>
    <col min="2013" max="2013" width="10.28515625" style="2" customWidth="1"/>
    <col min="2014" max="2014" width="12.7109375" style="2" customWidth="1"/>
    <col min="2015" max="2020" width="19.42578125" style="2" customWidth="1"/>
    <col min="2021" max="2021" width="35.42578125" style="2" customWidth="1"/>
    <col min="2022" max="2266" width="9.140625" style="2"/>
    <col min="2267" max="2267" width="10" style="2" customWidth="1"/>
    <col min="2268" max="2268" width="150.5703125" style="2" customWidth="1"/>
    <col min="2269" max="2269" width="10.28515625" style="2" customWidth="1"/>
    <col min="2270" max="2270" width="12.7109375" style="2" customWidth="1"/>
    <col min="2271" max="2276" width="19.42578125" style="2" customWidth="1"/>
    <col min="2277" max="2277" width="35.42578125" style="2" customWidth="1"/>
    <col min="2278" max="2522" width="9.140625" style="2"/>
    <col min="2523" max="2523" width="10" style="2" customWidth="1"/>
    <col min="2524" max="2524" width="150.5703125" style="2" customWidth="1"/>
    <col min="2525" max="2525" width="10.28515625" style="2" customWidth="1"/>
    <col min="2526" max="2526" width="12.7109375" style="2" customWidth="1"/>
    <col min="2527" max="2532" width="19.42578125" style="2" customWidth="1"/>
    <col min="2533" max="2533" width="35.42578125" style="2" customWidth="1"/>
    <col min="2534" max="2778" width="9.140625" style="2"/>
    <col min="2779" max="2779" width="10" style="2" customWidth="1"/>
    <col min="2780" max="2780" width="150.5703125" style="2" customWidth="1"/>
    <col min="2781" max="2781" width="10.28515625" style="2" customWidth="1"/>
    <col min="2782" max="2782" width="12.7109375" style="2" customWidth="1"/>
    <col min="2783" max="2788" width="19.42578125" style="2" customWidth="1"/>
    <col min="2789" max="2789" width="35.42578125" style="2" customWidth="1"/>
    <col min="2790" max="3034" width="9.140625" style="2"/>
    <col min="3035" max="3035" width="10" style="2" customWidth="1"/>
    <col min="3036" max="3036" width="150.5703125" style="2" customWidth="1"/>
    <col min="3037" max="3037" width="10.28515625" style="2" customWidth="1"/>
    <col min="3038" max="3038" width="12.7109375" style="2" customWidth="1"/>
    <col min="3039" max="3044" width="19.42578125" style="2" customWidth="1"/>
    <col min="3045" max="3045" width="35.42578125" style="2" customWidth="1"/>
    <col min="3046" max="3290" width="9.140625" style="2"/>
    <col min="3291" max="3291" width="10" style="2" customWidth="1"/>
    <col min="3292" max="3292" width="150.5703125" style="2" customWidth="1"/>
    <col min="3293" max="3293" width="10.28515625" style="2" customWidth="1"/>
    <col min="3294" max="3294" width="12.7109375" style="2" customWidth="1"/>
    <col min="3295" max="3300" width="19.42578125" style="2" customWidth="1"/>
    <col min="3301" max="3301" width="35.42578125" style="2" customWidth="1"/>
    <col min="3302" max="3546" width="9.140625" style="2"/>
    <col min="3547" max="3547" width="10" style="2" customWidth="1"/>
    <col min="3548" max="3548" width="150.5703125" style="2" customWidth="1"/>
    <col min="3549" max="3549" width="10.28515625" style="2" customWidth="1"/>
    <col min="3550" max="3550" width="12.7109375" style="2" customWidth="1"/>
    <col min="3551" max="3556" width="19.42578125" style="2" customWidth="1"/>
    <col min="3557" max="3557" width="35.42578125" style="2" customWidth="1"/>
    <col min="3558" max="3802" width="9.140625" style="2"/>
    <col min="3803" max="3803" width="10" style="2" customWidth="1"/>
    <col min="3804" max="3804" width="150.5703125" style="2" customWidth="1"/>
    <col min="3805" max="3805" width="10.28515625" style="2" customWidth="1"/>
    <col min="3806" max="3806" width="12.7109375" style="2" customWidth="1"/>
    <col min="3807" max="3812" width="19.42578125" style="2" customWidth="1"/>
    <col min="3813" max="3813" width="35.42578125" style="2" customWidth="1"/>
    <col min="3814" max="4058" width="9.140625" style="2"/>
    <col min="4059" max="4059" width="10" style="2" customWidth="1"/>
    <col min="4060" max="4060" width="150.5703125" style="2" customWidth="1"/>
    <col min="4061" max="4061" width="10.28515625" style="2" customWidth="1"/>
    <col min="4062" max="4062" width="12.7109375" style="2" customWidth="1"/>
    <col min="4063" max="4068" width="19.42578125" style="2" customWidth="1"/>
    <col min="4069" max="4069" width="35.42578125" style="2" customWidth="1"/>
    <col min="4070" max="4314" width="9.140625" style="2"/>
    <col min="4315" max="4315" width="10" style="2" customWidth="1"/>
    <col min="4316" max="4316" width="150.5703125" style="2" customWidth="1"/>
    <col min="4317" max="4317" width="10.28515625" style="2" customWidth="1"/>
    <col min="4318" max="4318" width="12.7109375" style="2" customWidth="1"/>
    <col min="4319" max="4324" width="19.42578125" style="2" customWidth="1"/>
    <col min="4325" max="4325" width="35.42578125" style="2" customWidth="1"/>
    <col min="4326" max="4570" width="9.140625" style="2"/>
    <col min="4571" max="4571" width="10" style="2" customWidth="1"/>
    <col min="4572" max="4572" width="150.5703125" style="2" customWidth="1"/>
    <col min="4573" max="4573" width="10.28515625" style="2" customWidth="1"/>
    <col min="4574" max="4574" width="12.7109375" style="2" customWidth="1"/>
    <col min="4575" max="4580" width="19.42578125" style="2" customWidth="1"/>
    <col min="4581" max="4581" width="35.42578125" style="2" customWidth="1"/>
    <col min="4582" max="4826" width="9.140625" style="2"/>
    <col min="4827" max="4827" width="10" style="2" customWidth="1"/>
    <col min="4828" max="4828" width="150.5703125" style="2" customWidth="1"/>
    <col min="4829" max="4829" width="10.28515625" style="2" customWidth="1"/>
    <col min="4830" max="4830" width="12.7109375" style="2" customWidth="1"/>
    <col min="4831" max="4836" width="19.42578125" style="2" customWidth="1"/>
    <col min="4837" max="4837" width="35.42578125" style="2" customWidth="1"/>
    <col min="4838" max="5082" width="9.140625" style="2"/>
    <col min="5083" max="5083" width="10" style="2" customWidth="1"/>
    <col min="5084" max="5084" width="150.5703125" style="2" customWidth="1"/>
    <col min="5085" max="5085" width="10.28515625" style="2" customWidth="1"/>
    <col min="5086" max="5086" width="12.7109375" style="2" customWidth="1"/>
    <col min="5087" max="5092" width="19.42578125" style="2" customWidth="1"/>
    <col min="5093" max="5093" width="35.42578125" style="2" customWidth="1"/>
    <col min="5094" max="5338" width="9.140625" style="2"/>
    <col min="5339" max="5339" width="10" style="2" customWidth="1"/>
    <col min="5340" max="5340" width="150.5703125" style="2" customWidth="1"/>
    <col min="5341" max="5341" width="10.28515625" style="2" customWidth="1"/>
    <col min="5342" max="5342" width="12.7109375" style="2" customWidth="1"/>
    <col min="5343" max="5348" width="19.42578125" style="2" customWidth="1"/>
    <col min="5349" max="5349" width="35.42578125" style="2" customWidth="1"/>
    <col min="5350" max="5594" width="9.140625" style="2"/>
    <col min="5595" max="5595" width="10" style="2" customWidth="1"/>
    <col min="5596" max="5596" width="150.5703125" style="2" customWidth="1"/>
    <col min="5597" max="5597" width="10.28515625" style="2" customWidth="1"/>
    <col min="5598" max="5598" width="12.7109375" style="2" customWidth="1"/>
    <col min="5599" max="5604" width="19.42578125" style="2" customWidth="1"/>
    <col min="5605" max="5605" width="35.42578125" style="2" customWidth="1"/>
    <col min="5606" max="5850" width="9.140625" style="2"/>
    <col min="5851" max="5851" width="10" style="2" customWidth="1"/>
    <col min="5852" max="5852" width="150.5703125" style="2" customWidth="1"/>
    <col min="5853" max="5853" width="10.28515625" style="2" customWidth="1"/>
    <col min="5854" max="5854" width="12.7109375" style="2" customWidth="1"/>
    <col min="5855" max="5860" width="19.42578125" style="2" customWidth="1"/>
    <col min="5861" max="5861" width="35.42578125" style="2" customWidth="1"/>
    <col min="5862" max="6106" width="9.140625" style="2"/>
    <col min="6107" max="6107" width="10" style="2" customWidth="1"/>
    <col min="6108" max="6108" width="150.5703125" style="2" customWidth="1"/>
    <col min="6109" max="6109" width="10.28515625" style="2" customWidth="1"/>
    <col min="6110" max="6110" width="12.7109375" style="2" customWidth="1"/>
    <col min="6111" max="6116" width="19.42578125" style="2" customWidth="1"/>
    <col min="6117" max="6117" width="35.42578125" style="2" customWidth="1"/>
    <col min="6118" max="6362" width="9.140625" style="2"/>
    <col min="6363" max="6363" width="10" style="2" customWidth="1"/>
    <col min="6364" max="6364" width="150.5703125" style="2" customWidth="1"/>
    <col min="6365" max="6365" width="10.28515625" style="2" customWidth="1"/>
    <col min="6366" max="6366" width="12.7109375" style="2" customWidth="1"/>
    <col min="6367" max="6372" width="19.42578125" style="2" customWidth="1"/>
    <col min="6373" max="6373" width="35.42578125" style="2" customWidth="1"/>
    <col min="6374" max="6618" width="9.140625" style="2"/>
    <col min="6619" max="6619" width="10" style="2" customWidth="1"/>
    <col min="6620" max="6620" width="150.5703125" style="2" customWidth="1"/>
    <col min="6621" max="6621" width="10.28515625" style="2" customWidth="1"/>
    <col min="6622" max="6622" width="12.7109375" style="2" customWidth="1"/>
    <col min="6623" max="6628" width="19.42578125" style="2" customWidth="1"/>
    <col min="6629" max="6629" width="35.42578125" style="2" customWidth="1"/>
    <col min="6630" max="6874" width="9.140625" style="2"/>
    <col min="6875" max="6875" width="10" style="2" customWidth="1"/>
    <col min="6876" max="6876" width="150.5703125" style="2" customWidth="1"/>
    <col min="6877" max="6877" width="10.28515625" style="2" customWidth="1"/>
    <col min="6878" max="6878" width="12.7109375" style="2" customWidth="1"/>
    <col min="6879" max="6884" width="19.42578125" style="2" customWidth="1"/>
    <col min="6885" max="6885" width="35.42578125" style="2" customWidth="1"/>
    <col min="6886" max="7130" width="9.140625" style="2"/>
    <col min="7131" max="7131" width="10" style="2" customWidth="1"/>
    <col min="7132" max="7132" width="150.5703125" style="2" customWidth="1"/>
    <col min="7133" max="7133" width="10.28515625" style="2" customWidth="1"/>
    <col min="7134" max="7134" width="12.7109375" style="2" customWidth="1"/>
    <col min="7135" max="7140" width="19.42578125" style="2" customWidth="1"/>
    <col min="7141" max="7141" width="35.42578125" style="2" customWidth="1"/>
    <col min="7142" max="7386" width="9.140625" style="2"/>
    <col min="7387" max="7387" width="10" style="2" customWidth="1"/>
    <col min="7388" max="7388" width="150.5703125" style="2" customWidth="1"/>
    <col min="7389" max="7389" width="10.28515625" style="2" customWidth="1"/>
    <col min="7390" max="7390" width="12.7109375" style="2" customWidth="1"/>
    <col min="7391" max="7396" width="19.42578125" style="2" customWidth="1"/>
    <col min="7397" max="7397" width="35.42578125" style="2" customWidth="1"/>
    <col min="7398" max="7642" width="9.140625" style="2"/>
    <col min="7643" max="7643" width="10" style="2" customWidth="1"/>
    <col min="7644" max="7644" width="150.5703125" style="2" customWidth="1"/>
    <col min="7645" max="7645" width="10.28515625" style="2" customWidth="1"/>
    <col min="7646" max="7646" width="12.7109375" style="2" customWidth="1"/>
    <col min="7647" max="7652" width="19.42578125" style="2" customWidth="1"/>
    <col min="7653" max="7653" width="35.42578125" style="2" customWidth="1"/>
    <col min="7654" max="7898" width="9.140625" style="2"/>
    <col min="7899" max="7899" width="10" style="2" customWidth="1"/>
    <col min="7900" max="7900" width="150.5703125" style="2" customWidth="1"/>
    <col min="7901" max="7901" width="10.28515625" style="2" customWidth="1"/>
    <col min="7902" max="7902" width="12.7109375" style="2" customWidth="1"/>
    <col min="7903" max="7908" width="19.42578125" style="2" customWidth="1"/>
    <col min="7909" max="7909" width="35.42578125" style="2" customWidth="1"/>
    <col min="7910" max="8154" width="9.140625" style="2"/>
    <col min="8155" max="8155" width="10" style="2" customWidth="1"/>
    <col min="8156" max="8156" width="150.5703125" style="2" customWidth="1"/>
    <col min="8157" max="8157" width="10.28515625" style="2" customWidth="1"/>
    <col min="8158" max="8158" width="12.7109375" style="2" customWidth="1"/>
    <col min="8159" max="8164" width="19.42578125" style="2" customWidth="1"/>
    <col min="8165" max="8165" width="35.42578125" style="2" customWidth="1"/>
    <col min="8166" max="8410" width="9.140625" style="2"/>
    <col min="8411" max="8411" width="10" style="2" customWidth="1"/>
    <col min="8412" max="8412" width="150.5703125" style="2" customWidth="1"/>
    <col min="8413" max="8413" width="10.28515625" style="2" customWidth="1"/>
    <col min="8414" max="8414" width="12.7109375" style="2" customWidth="1"/>
    <col min="8415" max="8420" width="19.42578125" style="2" customWidth="1"/>
    <col min="8421" max="8421" width="35.42578125" style="2" customWidth="1"/>
    <col min="8422" max="8666" width="9.140625" style="2"/>
    <col min="8667" max="8667" width="10" style="2" customWidth="1"/>
    <col min="8668" max="8668" width="150.5703125" style="2" customWidth="1"/>
    <col min="8669" max="8669" width="10.28515625" style="2" customWidth="1"/>
    <col min="8670" max="8670" width="12.7109375" style="2" customWidth="1"/>
    <col min="8671" max="8676" width="19.42578125" style="2" customWidth="1"/>
    <col min="8677" max="8677" width="35.42578125" style="2" customWidth="1"/>
    <col min="8678" max="8922" width="9.140625" style="2"/>
    <col min="8923" max="8923" width="10" style="2" customWidth="1"/>
    <col min="8924" max="8924" width="150.5703125" style="2" customWidth="1"/>
    <col min="8925" max="8925" width="10.28515625" style="2" customWidth="1"/>
    <col min="8926" max="8926" width="12.7109375" style="2" customWidth="1"/>
    <col min="8927" max="8932" width="19.42578125" style="2" customWidth="1"/>
    <col min="8933" max="8933" width="35.42578125" style="2" customWidth="1"/>
    <col min="8934" max="9178" width="9.140625" style="2"/>
    <col min="9179" max="9179" width="10" style="2" customWidth="1"/>
    <col min="9180" max="9180" width="150.5703125" style="2" customWidth="1"/>
    <col min="9181" max="9181" width="10.28515625" style="2" customWidth="1"/>
    <col min="9182" max="9182" width="12.7109375" style="2" customWidth="1"/>
    <col min="9183" max="9188" width="19.42578125" style="2" customWidth="1"/>
    <col min="9189" max="9189" width="35.42578125" style="2" customWidth="1"/>
    <col min="9190" max="9434" width="9.140625" style="2"/>
    <col min="9435" max="9435" width="10" style="2" customWidth="1"/>
    <col min="9436" max="9436" width="150.5703125" style="2" customWidth="1"/>
    <col min="9437" max="9437" width="10.28515625" style="2" customWidth="1"/>
    <col min="9438" max="9438" width="12.7109375" style="2" customWidth="1"/>
    <col min="9439" max="9444" width="19.42578125" style="2" customWidth="1"/>
    <col min="9445" max="9445" width="35.42578125" style="2" customWidth="1"/>
    <col min="9446" max="9690" width="9.140625" style="2"/>
    <col min="9691" max="9691" width="10" style="2" customWidth="1"/>
    <col min="9692" max="9692" width="150.5703125" style="2" customWidth="1"/>
    <col min="9693" max="9693" width="10.28515625" style="2" customWidth="1"/>
    <col min="9694" max="9694" width="12.7109375" style="2" customWidth="1"/>
    <col min="9695" max="9700" width="19.42578125" style="2" customWidth="1"/>
    <col min="9701" max="9701" width="35.42578125" style="2" customWidth="1"/>
    <col min="9702" max="9946" width="9.140625" style="2"/>
    <col min="9947" max="9947" width="10" style="2" customWidth="1"/>
    <col min="9948" max="9948" width="150.5703125" style="2" customWidth="1"/>
    <col min="9949" max="9949" width="10.28515625" style="2" customWidth="1"/>
    <col min="9950" max="9950" width="12.7109375" style="2" customWidth="1"/>
    <col min="9951" max="9956" width="19.42578125" style="2" customWidth="1"/>
    <col min="9957" max="9957" width="35.42578125" style="2" customWidth="1"/>
    <col min="9958" max="10202" width="9.140625" style="2"/>
    <col min="10203" max="10203" width="10" style="2" customWidth="1"/>
    <col min="10204" max="10204" width="150.5703125" style="2" customWidth="1"/>
    <col min="10205" max="10205" width="10.28515625" style="2" customWidth="1"/>
    <col min="10206" max="10206" width="12.7109375" style="2" customWidth="1"/>
    <col min="10207" max="10212" width="19.42578125" style="2" customWidth="1"/>
    <col min="10213" max="10213" width="35.42578125" style="2" customWidth="1"/>
    <col min="10214" max="10458" width="9.140625" style="2"/>
    <col min="10459" max="10459" width="10" style="2" customWidth="1"/>
    <col min="10460" max="10460" width="150.5703125" style="2" customWidth="1"/>
    <col min="10461" max="10461" width="10.28515625" style="2" customWidth="1"/>
    <col min="10462" max="10462" width="12.7109375" style="2" customWidth="1"/>
    <col min="10463" max="10468" width="19.42578125" style="2" customWidth="1"/>
    <col min="10469" max="10469" width="35.42578125" style="2" customWidth="1"/>
    <col min="10470" max="10714" width="9.140625" style="2"/>
    <col min="10715" max="10715" width="10" style="2" customWidth="1"/>
    <col min="10716" max="10716" width="150.5703125" style="2" customWidth="1"/>
    <col min="10717" max="10717" width="10.28515625" style="2" customWidth="1"/>
    <col min="10718" max="10718" width="12.7109375" style="2" customWidth="1"/>
    <col min="10719" max="10724" width="19.42578125" style="2" customWidth="1"/>
    <col min="10725" max="10725" width="35.42578125" style="2" customWidth="1"/>
    <col min="10726" max="10970" width="9.140625" style="2"/>
    <col min="10971" max="10971" width="10" style="2" customWidth="1"/>
    <col min="10972" max="10972" width="150.5703125" style="2" customWidth="1"/>
    <col min="10973" max="10973" width="10.28515625" style="2" customWidth="1"/>
    <col min="10974" max="10974" width="12.7109375" style="2" customWidth="1"/>
    <col min="10975" max="10980" width="19.42578125" style="2" customWidth="1"/>
    <col min="10981" max="10981" width="35.42578125" style="2" customWidth="1"/>
    <col min="10982" max="11226" width="9.140625" style="2"/>
    <col min="11227" max="11227" width="10" style="2" customWidth="1"/>
    <col min="11228" max="11228" width="150.5703125" style="2" customWidth="1"/>
    <col min="11229" max="11229" width="10.28515625" style="2" customWidth="1"/>
    <col min="11230" max="11230" width="12.7109375" style="2" customWidth="1"/>
    <col min="11231" max="11236" width="19.42578125" style="2" customWidth="1"/>
    <col min="11237" max="11237" width="35.42578125" style="2" customWidth="1"/>
    <col min="11238" max="11482" width="9.140625" style="2"/>
    <col min="11483" max="11483" width="10" style="2" customWidth="1"/>
    <col min="11484" max="11484" width="150.5703125" style="2" customWidth="1"/>
    <col min="11485" max="11485" width="10.28515625" style="2" customWidth="1"/>
    <col min="11486" max="11486" width="12.7109375" style="2" customWidth="1"/>
    <col min="11487" max="11492" width="19.42578125" style="2" customWidth="1"/>
    <col min="11493" max="11493" width="35.42578125" style="2" customWidth="1"/>
    <col min="11494" max="11738" width="9.140625" style="2"/>
    <col min="11739" max="11739" width="10" style="2" customWidth="1"/>
    <col min="11740" max="11740" width="150.5703125" style="2" customWidth="1"/>
    <col min="11741" max="11741" width="10.28515625" style="2" customWidth="1"/>
    <col min="11742" max="11742" width="12.7109375" style="2" customWidth="1"/>
    <col min="11743" max="11748" width="19.42578125" style="2" customWidth="1"/>
    <col min="11749" max="11749" width="35.42578125" style="2" customWidth="1"/>
    <col min="11750" max="11994" width="9.140625" style="2"/>
    <col min="11995" max="11995" width="10" style="2" customWidth="1"/>
    <col min="11996" max="11996" width="150.5703125" style="2" customWidth="1"/>
    <col min="11997" max="11997" width="10.28515625" style="2" customWidth="1"/>
    <col min="11998" max="11998" width="12.7109375" style="2" customWidth="1"/>
    <col min="11999" max="12004" width="19.42578125" style="2" customWidth="1"/>
    <col min="12005" max="12005" width="35.42578125" style="2" customWidth="1"/>
    <col min="12006" max="12250" width="9.140625" style="2"/>
    <col min="12251" max="12251" width="10" style="2" customWidth="1"/>
    <col min="12252" max="12252" width="150.5703125" style="2" customWidth="1"/>
    <col min="12253" max="12253" width="10.28515625" style="2" customWidth="1"/>
    <col min="12254" max="12254" width="12.7109375" style="2" customWidth="1"/>
    <col min="12255" max="12260" width="19.42578125" style="2" customWidth="1"/>
    <col min="12261" max="12261" width="35.42578125" style="2" customWidth="1"/>
    <col min="12262" max="12506" width="9.140625" style="2"/>
    <col min="12507" max="12507" width="10" style="2" customWidth="1"/>
    <col min="12508" max="12508" width="150.5703125" style="2" customWidth="1"/>
    <col min="12509" max="12509" width="10.28515625" style="2" customWidth="1"/>
    <col min="12510" max="12510" width="12.7109375" style="2" customWidth="1"/>
    <col min="12511" max="12516" width="19.42578125" style="2" customWidth="1"/>
    <col min="12517" max="12517" width="35.42578125" style="2" customWidth="1"/>
    <col min="12518" max="12762" width="9.140625" style="2"/>
    <col min="12763" max="12763" width="10" style="2" customWidth="1"/>
    <col min="12764" max="12764" width="150.5703125" style="2" customWidth="1"/>
    <col min="12765" max="12765" width="10.28515625" style="2" customWidth="1"/>
    <col min="12766" max="12766" width="12.7109375" style="2" customWidth="1"/>
    <col min="12767" max="12772" width="19.42578125" style="2" customWidth="1"/>
    <col min="12773" max="12773" width="35.42578125" style="2" customWidth="1"/>
    <col min="12774" max="13018" width="9.140625" style="2"/>
    <col min="13019" max="13019" width="10" style="2" customWidth="1"/>
    <col min="13020" max="13020" width="150.5703125" style="2" customWidth="1"/>
    <col min="13021" max="13021" width="10.28515625" style="2" customWidth="1"/>
    <col min="13022" max="13022" width="12.7109375" style="2" customWidth="1"/>
    <col min="13023" max="13028" width="19.42578125" style="2" customWidth="1"/>
    <col min="13029" max="13029" width="35.42578125" style="2" customWidth="1"/>
    <col min="13030" max="13274" width="9.140625" style="2"/>
    <col min="13275" max="13275" width="10" style="2" customWidth="1"/>
    <col min="13276" max="13276" width="150.5703125" style="2" customWidth="1"/>
    <col min="13277" max="13277" width="10.28515625" style="2" customWidth="1"/>
    <col min="13278" max="13278" width="12.7109375" style="2" customWidth="1"/>
    <col min="13279" max="13284" width="19.42578125" style="2" customWidth="1"/>
    <col min="13285" max="13285" width="35.42578125" style="2" customWidth="1"/>
    <col min="13286" max="13530" width="9.140625" style="2"/>
    <col min="13531" max="13531" width="10" style="2" customWidth="1"/>
    <col min="13532" max="13532" width="150.5703125" style="2" customWidth="1"/>
    <col min="13533" max="13533" width="10.28515625" style="2" customWidth="1"/>
    <col min="13534" max="13534" width="12.7109375" style="2" customWidth="1"/>
    <col min="13535" max="13540" width="19.42578125" style="2" customWidth="1"/>
    <col min="13541" max="13541" width="35.42578125" style="2" customWidth="1"/>
    <col min="13542" max="13786" width="9.140625" style="2"/>
    <col min="13787" max="13787" width="10" style="2" customWidth="1"/>
    <col min="13788" max="13788" width="150.5703125" style="2" customWidth="1"/>
    <col min="13789" max="13789" width="10.28515625" style="2" customWidth="1"/>
    <col min="13790" max="13790" width="12.7109375" style="2" customWidth="1"/>
    <col min="13791" max="13796" width="19.42578125" style="2" customWidth="1"/>
    <col min="13797" max="13797" width="35.42578125" style="2" customWidth="1"/>
    <col min="13798" max="14042" width="9.140625" style="2"/>
    <col min="14043" max="14043" width="10" style="2" customWidth="1"/>
    <col min="14044" max="14044" width="150.5703125" style="2" customWidth="1"/>
    <col min="14045" max="14045" width="10.28515625" style="2" customWidth="1"/>
    <col min="14046" max="14046" width="12.7109375" style="2" customWidth="1"/>
    <col min="14047" max="14052" width="19.42578125" style="2" customWidth="1"/>
    <col min="14053" max="14053" width="35.42578125" style="2" customWidth="1"/>
    <col min="14054" max="14298" width="9.140625" style="2"/>
    <col min="14299" max="14299" width="10" style="2" customWidth="1"/>
    <col min="14300" max="14300" width="150.5703125" style="2" customWidth="1"/>
    <col min="14301" max="14301" width="10.28515625" style="2" customWidth="1"/>
    <col min="14302" max="14302" width="12.7109375" style="2" customWidth="1"/>
    <col min="14303" max="14308" width="19.42578125" style="2" customWidth="1"/>
    <col min="14309" max="14309" width="35.42578125" style="2" customWidth="1"/>
    <col min="14310" max="14554" width="9.140625" style="2"/>
    <col min="14555" max="14555" width="10" style="2" customWidth="1"/>
    <col min="14556" max="14556" width="150.5703125" style="2" customWidth="1"/>
    <col min="14557" max="14557" width="10.28515625" style="2" customWidth="1"/>
    <col min="14558" max="14558" width="12.7109375" style="2" customWidth="1"/>
    <col min="14559" max="14564" width="19.42578125" style="2" customWidth="1"/>
    <col min="14565" max="14565" width="35.42578125" style="2" customWidth="1"/>
    <col min="14566" max="14810" width="9.140625" style="2"/>
    <col min="14811" max="14811" width="10" style="2" customWidth="1"/>
    <col min="14812" max="14812" width="150.5703125" style="2" customWidth="1"/>
    <col min="14813" max="14813" width="10.28515625" style="2" customWidth="1"/>
    <col min="14814" max="14814" width="12.7109375" style="2" customWidth="1"/>
    <col min="14815" max="14820" width="19.42578125" style="2" customWidth="1"/>
    <col min="14821" max="14821" width="35.42578125" style="2" customWidth="1"/>
    <col min="14822" max="15066" width="9.140625" style="2"/>
    <col min="15067" max="15067" width="10" style="2" customWidth="1"/>
    <col min="15068" max="15068" width="150.5703125" style="2" customWidth="1"/>
    <col min="15069" max="15069" width="10.28515625" style="2" customWidth="1"/>
    <col min="15070" max="15070" width="12.7109375" style="2" customWidth="1"/>
    <col min="15071" max="15076" width="19.42578125" style="2" customWidth="1"/>
    <col min="15077" max="15077" width="35.42578125" style="2" customWidth="1"/>
    <col min="15078" max="15322" width="9.140625" style="2"/>
    <col min="15323" max="15323" width="10" style="2" customWidth="1"/>
    <col min="15324" max="15324" width="150.5703125" style="2" customWidth="1"/>
    <col min="15325" max="15325" width="10.28515625" style="2" customWidth="1"/>
    <col min="15326" max="15326" width="12.7109375" style="2" customWidth="1"/>
    <col min="15327" max="15332" width="19.42578125" style="2" customWidth="1"/>
    <col min="15333" max="15333" width="35.42578125" style="2" customWidth="1"/>
    <col min="15334" max="15578" width="9.140625" style="2"/>
    <col min="15579" max="15579" width="10" style="2" customWidth="1"/>
    <col min="15580" max="15580" width="150.5703125" style="2" customWidth="1"/>
    <col min="15581" max="15581" width="10.28515625" style="2" customWidth="1"/>
    <col min="15582" max="15582" width="12.7109375" style="2" customWidth="1"/>
    <col min="15583" max="15588" width="19.42578125" style="2" customWidth="1"/>
    <col min="15589" max="15589" width="35.42578125" style="2" customWidth="1"/>
    <col min="15590" max="15834" width="9.140625" style="2"/>
    <col min="15835" max="15835" width="10" style="2" customWidth="1"/>
    <col min="15836" max="15836" width="150.5703125" style="2" customWidth="1"/>
    <col min="15837" max="15837" width="10.28515625" style="2" customWidth="1"/>
    <col min="15838" max="15838" width="12.7109375" style="2" customWidth="1"/>
    <col min="15839" max="15844" width="19.42578125" style="2" customWidth="1"/>
    <col min="15845" max="15845" width="35.42578125" style="2" customWidth="1"/>
    <col min="15846" max="16090" width="9.140625" style="2"/>
    <col min="16091" max="16091" width="10" style="2" customWidth="1"/>
    <col min="16092" max="16092" width="150.5703125" style="2" customWidth="1"/>
    <col min="16093" max="16093" width="10.28515625" style="2" customWidth="1"/>
    <col min="16094" max="16094" width="12.7109375" style="2" customWidth="1"/>
    <col min="16095" max="16100" width="19.42578125" style="2" customWidth="1"/>
    <col min="16101" max="16101" width="35.42578125" style="2" customWidth="1"/>
    <col min="16102" max="16345" width="9.140625" style="2"/>
    <col min="16346" max="16348" width="9.140625" style="2" customWidth="1"/>
    <col min="16349" max="16360" width="9.140625" style="2"/>
    <col min="16361" max="16384" width="9.140625" style="2" customWidth="1"/>
  </cols>
  <sheetData>
    <row r="1" spans="1:11" ht="31.5" customHeight="1" x14ac:dyDescent="0.4">
      <c r="A1" s="52" t="s">
        <v>37</v>
      </c>
      <c r="B1" s="52"/>
      <c r="C1" s="52"/>
      <c r="D1" s="52"/>
      <c r="E1" s="53"/>
      <c r="F1" s="53"/>
      <c r="G1" s="53"/>
      <c r="H1" s="53"/>
      <c r="I1" s="53"/>
      <c r="J1" s="53"/>
      <c r="K1" s="54"/>
    </row>
    <row r="2" spans="1:11" ht="50.45" customHeight="1" x14ac:dyDescent="0.35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53"/>
      <c r="K2" s="114"/>
    </row>
    <row r="3" spans="1:11" s="1" customFormat="1" ht="41.25" customHeight="1" x14ac:dyDescent="0.2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s="1" customFormat="1" ht="60" customHeight="1" x14ac:dyDescent="0.25">
      <c r="A4" s="103" t="s">
        <v>60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s="1" customFormat="1" ht="24" customHeight="1" x14ac:dyDescent="0.25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s="1" customFormat="1" ht="18.75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30.75" customHeight="1" x14ac:dyDescent="0.25">
      <c r="A7" s="105" t="s">
        <v>2</v>
      </c>
      <c r="B7" s="106" t="s">
        <v>3</v>
      </c>
      <c r="C7" s="107" t="s">
        <v>4</v>
      </c>
      <c r="D7" s="111" t="s">
        <v>49</v>
      </c>
      <c r="E7" s="115" t="s">
        <v>5</v>
      </c>
      <c r="F7" s="115"/>
      <c r="G7" s="115"/>
      <c r="H7" s="115"/>
      <c r="I7" s="115"/>
      <c r="J7" s="115"/>
      <c r="K7" s="115"/>
    </row>
    <row r="8" spans="1:11" ht="38.25" customHeight="1" x14ac:dyDescent="0.25">
      <c r="A8" s="105"/>
      <c r="B8" s="106"/>
      <c r="C8" s="107"/>
      <c r="D8" s="107"/>
      <c r="E8" s="108" t="s">
        <v>6</v>
      </c>
      <c r="F8" s="108"/>
      <c r="G8" s="108"/>
      <c r="H8" s="108" t="s">
        <v>7</v>
      </c>
      <c r="I8" s="108"/>
      <c r="J8" s="108"/>
      <c r="K8" s="109" t="s">
        <v>8</v>
      </c>
    </row>
    <row r="9" spans="1:11" ht="18.75" x14ac:dyDescent="0.25">
      <c r="A9" s="105"/>
      <c r="B9" s="106"/>
      <c r="C9" s="107"/>
      <c r="D9" s="107"/>
      <c r="E9" s="68" t="s">
        <v>9</v>
      </c>
      <c r="F9" s="68" t="s">
        <v>10</v>
      </c>
      <c r="G9" s="68" t="s">
        <v>11</v>
      </c>
      <c r="H9" s="68" t="s">
        <v>9</v>
      </c>
      <c r="I9" s="68" t="s">
        <v>10</v>
      </c>
      <c r="J9" s="68" t="s">
        <v>11</v>
      </c>
      <c r="K9" s="109"/>
    </row>
    <row r="10" spans="1:11" ht="18.75" x14ac:dyDescent="0.25">
      <c r="A10" s="86"/>
      <c r="B10" s="81" t="s">
        <v>61</v>
      </c>
      <c r="C10" s="83"/>
      <c r="D10" s="82"/>
      <c r="E10" s="84"/>
      <c r="F10" s="84"/>
      <c r="G10" s="85"/>
      <c r="H10" s="85"/>
      <c r="I10" s="85"/>
      <c r="J10" s="85"/>
      <c r="K10" s="84"/>
    </row>
    <row r="11" spans="1:11" ht="18.75" x14ac:dyDescent="0.25">
      <c r="A11" s="87" t="s">
        <v>27</v>
      </c>
      <c r="B11" s="57" t="s">
        <v>145</v>
      </c>
      <c r="C11" s="59"/>
      <c r="D11" s="58"/>
      <c r="E11" s="65"/>
      <c r="F11" s="65"/>
      <c r="G11" s="60">
        <f>SUM(G12:G21)</f>
        <v>0</v>
      </c>
      <c r="H11" s="60">
        <f t="shared" ref="H11:J11" si="0">SUM(H12:H21)</f>
        <v>0</v>
      </c>
      <c r="I11" s="60">
        <f t="shared" si="0"/>
        <v>0</v>
      </c>
      <c r="J11" s="60">
        <f>SUM(J12:J21)</f>
        <v>0</v>
      </c>
      <c r="K11" s="65"/>
    </row>
    <row r="12" spans="1:11" s="3" customFormat="1" ht="33.75" customHeight="1" x14ac:dyDescent="0.35">
      <c r="A12" s="88"/>
      <c r="B12" s="74" t="s">
        <v>62</v>
      </c>
      <c r="C12" s="70" t="s">
        <v>48</v>
      </c>
      <c r="D12" s="70">
        <v>1</v>
      </c>
      <c r="E12" s="50"/>
      <c r="F12" s="50"/>
      <c r="G12" s="31">
        <f>E12+F12</f>
        <v>0</v>
      </c>
      <c r="H12" s="31">
        <f>E12*D12</f>
        <v>0</v>
      </c>
      <c r="I12" s="31">
        <f>F12*D12</f>
        <v>0</v>
      </c>
      <c r="J12" s="31">
        <f>H12+I12</f>
        <v>0</v>
      </c>
      <c r="K12" s="76" t="s">
        <v>58</v>
      </c>
    </row>
    <row r="13" spans="1:11" s="3" customFormat="1" ht="22.15" customHeight="1" x14ac:dyDescent="0.35">
      <c r="A13" s="88"/>
      <c r="B13" s="74" t="s">
        <v>63</v>
      </c>
      <c r="C13" s="70" t="s">
        <v>64</v>
      </c>
      <c r="D13" s="70">
        <v>1</v>
      </c>
      <c r="E13" s="75"/>
      <c r="F13" s="75"/>
      <c r="G13" s="31"/>
      <c r="H13" s="31"/>
      <c r="I13" s="31"/>
      <c r="J13" s="31"/>
      <c r="K13" s="76"/>
    </row>
    <row r="14" spans="1:11" s="3" customFormat="1" ht="19.149999999999999" customHeight="1" x14ac:dyDescent="0.35">
      <c r="A14" s="88"/>
      <c r="B14" s="74" t="s">
        <v>65</v>
      </c>
      <c r="C14" s="70" t="s">
        <v>64</v>
      </c>
      <c r="D14" s="70">
        <v>10</v>
      </c>
      <c r="E14" s="75"/>
      <c r="F14" s="75"/>
      <c r="G14" s="31"/>
      <c r="H14" s="31"/>
      <c r="I14" s="31"/>
      <c r="J14" s="31"/>
      <c r="K14" s="76"/>
    </row>
    <row r="15" spans="1:11" s="3" customFormat="1" ht="19.149999999999999" customHeight="1" x14ac:dyDescent="0.35">
      <c r="A15" s="88"/>
      <c r="B15" s="74" t="s">
        <v>66</v>
      </c>
      <c r="C15" s="70" t="s">
        <v>64</v>
      </c>
      <c r="D15" s="70">
        <v>10</v>
      </c>
      <c r="E15" s="75"/>
      <c r="F15" s="75"/>
      <c r="G15" s="31"/>
      <c r="H15" s="31"/>
      <c r="I15" s="31"/>
      <c r="J15" s="31"/>
      <c r="K15" s="76"/>
    </row>
    <row r="16" spans="1:11" s="3" customFormat="1" ht="19.149999999999999" customHeight="1" x14ac:dyDescent="0.35">
      <c r="A16" s="89"/>
      <c r="B16" s="90" t="s">
        <v>67</v>
      </c>
      <c r="C16" s="69" t="s">
        <v>64</v>
      </c>
      <c r="D16" s="70">
        <v>1</v>
      </c>
      <c r="E16" s="71"/>
      <c r="F16" s="71"/>
      <c r="G16" s="72"/>
      <c r="H16" s="72"/>
      <c r="I16" s="72"/>
      <c r="J16" s="72"/>
      <c r="K16" s="73"/>
    </row>
    <row r="17" spans="1:11" s="3" customFormat="1" ht="30.75" customHeight="1" x14ac:dyDescent="0.35">
      <c r="A17" s="88"/>
      <c r="B17" s="74" t="s">
        <v>68</v>
      </c>
      <c r="C17" s="70" t="s">
        <v>48</v>
      </c>
      <c r="D17" s="70">
        <v>1</v>
      </c>
      <c r="E17" s="50"/>
      <c r="F17" s="50"/>
      <c r="G17" s="31">
        <f>E17+F17</f>
        <v>0</v>
      </c>
      <c r="H17" s="31">
        <f>E17*D17</f>
        <v>0</v>
      </c>
      <c r="I17" s="31">
        <f>F17*D17</f>
        <v>0</v>
      </c>
      <c r="J17" s="31">
        <f>H17+I17</f>
        <v>0</v>
      </c>
      <c r="K17" s="76" t="s">
        <v>58</v>
      </c>
    </row>
    <row r="18" spans="1:11" s="3" customFormat="1" ht="19.149999999999999" customHeight="1" x14ac:dyDescent="0.35">
      <c r="A18" s="88"/>
      <c r="B18" s="74" t="s">
        <v>63</v>
      </c>
      <c r="C18" s="70" t="s">
        <v>64</v>
      </c>
      <c r="D18" s="70">
        <v>1</v>
      </c>
      <c r="E18" s="75"/>
      <c r="F18" s="75"/>
      <c r="G18" s="31"/>
      <c r="H18" s="31"/>
      <c r="I18" s="31"/>
      <c r="J18" s="31"/>
      <c r="K18" s="76"/>
    </row>
    <row r="19" spans="1:11" s="3" customFormat="1" ht="19.149999999999999" customHeight="1" x14ac:dyDescent="0.35">
      <c r="A19" s="88"/>
      <c r="B19" s="74" t="s">
        <v>65</v>
      </c>
      <c r="C19" s="70" t="s">
        <v>64</v>
      </c>
      <c r="D19" s="70">
        <v>13</v>
      </c>
      <c r="E19" s="75"/>
      <c r="F19" s="75"/>
      <c r="G19" s="31"/>
      <c r="H19" s="31"/>
      <c r="I19" s="31"/>
      <c r="J19" s="31"/>
      <c r="K19" s="76"/>
    </row>
    <row r="20" spans="1:11" s="3" customFormat="1" ht="19.149999999999999" customHeight="1" x14ac:dyDescent="0.35">
      <c r="A20" s="88"/>
      <c r="B20" s="74" t="s">
        <v>66</v>
      </c>
      <c r="C20" s="70" t="s">
        <v>64</v>
      </c>
      <c r="D20" s="70">
        <v>13</v>
      </c>
      <c r="E20" s="75"/>
      <c r="F20" s="75"/>
      <c r="G20" s="31"/>
      <c r="H20" s="31"/>
      <c r="I20" s="31"/>
      <c r="J20" s="31"/>
      <c r="K20" s="77"/>
    </row>
    <row r="21" spans="1:11" s="3" customFormat="1" ht="19.149999999999999" customHeight="1" x14ac:dyDescent="0.35">
      <c r="A21" s="88"/>
      <c r="B21" s="74" t="s">
        <v>67</v>
      </c>
      <c r="C21" s="70" t="s">
        <v>64</v>
      </c>
      <c r="D21" s="70">
        <v>1</v>
      </c>
      <c r="E21" s="75"/>
      <c r="F21" s="75"/>
      <c r="G21" s="31"/>
      <c r="H21" s="31"/>
      <c r="I21" s="31"/>
      <c r="J21" s="31"/>
      <c r="K21" s="73"/>
    </row>
    <row r="22" spans="1:11" ht="18.75" x14ac:dyDescent="0.25">
      <c r="A22" s="87" t="s">
        <v>28</v>
      </c>
      <c r="B22" s="57" t="s">
        <v>144</v>
      </c>
      <c r="C22" s="58"/>
      <c r="D22" s="59"/>
      <c r="E22" s="65"/>
      <c r="F22" s="65"/>
      <c r="G22" s="60">
        <f>SUM(G23:G28)</f>
        <v>0</v>
      </c>
      <c r="H22" s="60">
        <f t="shared" ref="H22:J22" si="1">SUM(H23:H28)</f>
        <v>0</v>
      </c>
      <c r="I22" s="60">
        <f t="shared" si="1"/>
        <v>0</v>
      </c>
      <c r="J22" s="60">
        <f t="shared" si="1"/>
        <v>0</v>
      </c>
      <c r="K22" s="65"/>
    </row>
    <row r="23" spans="1:11" s="3" customFormat="1" ht="45" customHeight="1" x14ac:dyDescent="0.35">
      <c r="A23" s="88"/>
      <c r="B23" s="74" t="s">
        <v>69</v>
      </c>
      <c r="C23" s="70" t="s">
        <v>64</v>
      </c>
      <c r="D23" s="70">
        <v>113</v>
      </c>
      <c r="E23" s="50"/>
      <c r="F23" s="50"/>
      <c r="G23" s="31">
        <f t="shared" ref="G23:G28" si="2">E23+F23</f>
        <v>0</v>
      </c>
      <c r="H23" s="31">
        <f t="shared" ref="H23:H28" si="3">E23*D23</f>
        <v>0</v>
      </c>
      <c r="I23" s="31">
        <f t="shared" ref="I23:I28" si="4">F23*D23</f>
        <v>0</v>
      </c>
      <c r="J23" s="31">
        <f t="shared" ref="J23:J28" si="5">H23+I23</f>
        <v>0</v>
      </c>
      <c r="K23" s="76"/>
    </row>
    <row r="24" spans="1:11" s="3" customFormat="1" ht="39.6" customHeight="1" x14ac:dyDescent="0.35">
      <c r="A24" s="88"/>
      <c r="B24" s="78" t="s">
        <v>70</v>
      </c>
      <c r="C24" s="70" t="s">
        <v>64</v>
      </c>
      <c r="D24" s="70">
        <v>9</v>
      </c>
      <c r="E24" s="50"/>
      <c r="F24" s="50"/>
      <c r="G24" s="31">
        <f t="shared" si="2"/>
        <v>0</v>
      </c>
      <c r="H24" s="31">
        <f t="shared" si="3"/>
        <v>0</v>
      </c>
      <c r="I24" s="31">
        <f t="shared" si="4"/>
        <v>0</v>
      </c>
      <c r="J24" s="31">
        <f t="shared" si="5"/>
        <v>0</v>
      </c>
      <c r="K24" s="73"/>
    </row>
    <row r="25" spans="1:11" s="3" customFormat="1" ht="39.6" customHeight="1" x14ac:dyDescent="0.35">
      <c r="A25" s="88"/>
      <c r="B25" s="74" t="s">
        <v>71</v>
      </c>
      <c r="C25" s="70" t="s">
        <v>64</v>
      </c>
      <c r="D25" s="70">
        <v>36</v>
      </c>
      <c r="E25" s="50"/>
      <c r="F25" s="50"/>
      <c r="G25" s="31">
        <f t="shared" si="2"/>
        <v>0</v>
      </c>
      <c r="H25" s="31">
        <f t="shared" si="3"/>
        <v>0</v>
      </c>
      <c r="I25" s="31">
        <f t="shared" si="4"/>
        <v>0</v>
      </c>
      <c r="J25" s="31">
        <f t="shared" si="5"/>
        <v>0</v>
      </c>
      <c r="K25" s="73"/>
    </row>
    <row r="26" spans="1:11" s="3" customFormat="1" ht="48.75" customHeight="1" x14ac:dyDescent="0.35">
      <c r="A26" s="88"/>
      <c r="B26" s="74" t="s">
        <v>72</v>
      </c>
      <c r="C26" s="70" t="s">
        <v>64</v>
      </c>
      <c r="D26" s="70">
        <v>15</v>
      </c>
      <c r="E26" s="50"/>
      <c r="F26" s="50"/>
      <c r="G26" s="31">
        <f t="shared" si="2"/>
        <v>0</v>
      </c>
      <c r="H26" s="31">
        <f t="shared" si="3"/>
        <v>0</v>
      </c>
      <c r="I26" s="31">
        <f t="shared" si="4"/>
        <v>0</v>
      </c>
      <c r="J26" s="31">
        <f t="shared" si="5"/>
        <v>0</v>
      </c>
      <c r="K26" s="73"/>
    </row>
    <row r="27" spans="1:11" s="3" customFormat="1" ht="26.45" customHeight="1" x14ac:dyDescent="0.35">
      <c r="A27" s="88"/>
      <c r="B27" s="74" t="s">
        <v>73</v>
      </c>
      <c r="C27" s="70" t="s">
        <v>64</v>
      </c>
      <c r="D27" s="70">
        <v>15</v>
      </c>
      <c r="E27" s="50"/>
      <c r="F27" s="50"/>
      <c r="G27" s="31">
        <f t="shared" si="2"/>
        <v>0</v>
      </c>
      <c r="H27" s="31">
        <f t="shared" si="3"/>
        <v>0</v>
      </c>
      <c r="I27" s="31">
        <f t="shared" si="4"/>
        <v>0</v>
      </c>
      <c r="J27" s="31">
        <f t="shared" si="5"/>
        <v>0</v>
      </c>
      <c r="K27" s="73"/>
    </row>
    <row r="28" spans="1:11" s="3" customFormat="1" ht="26.45" customHeight="1" x14ac:dyDescent="0.35">
      <c r="A28" s="88"/>
      <c r="B28" s="74" t="s">
        <v>74</v>
      </c>
      <c r="C28" s="70" t="s">
        <v>64</v>
      </c>
      <c r="D28" s="70">
        <v>18</v>
      </c>
      <c r="E28" s="50"/>
      <c r="F28" s="50"/>
      <c r="G28" s="31">
        <f t="shared" si="2"/>
        <v>0</v>
      </c>
      <c r="H28" s="31">
        <f t="shared" si="3"/>
        <v>0</v>
      </c>
      <c r="I28" s="31">
        <f t="shared" si="4"/>
        <v>0</v>
      </c>
      <c r="J28" s="31">
        <f t="shared" si="5"/>
        <v>0</v>
      </c>
      <c r="K28" s="73"/>
    </row>
    <row r="29" spans="1:11" ht="18.75" x14ac:dyDescent="0.25">
      <c r="A29" s="87" t="s">
        <v>29</v>
      </c>
      <c r="B29" s="57" t="s">
        <v>143</v>
      </c>
      <c r="C29" s="58"/>
      <c r="D29" s="59"/>
      <c r="E29" s="65"/>
      <c r="F29" s="65"/>
      <c r="G29" s="60">
        <f>SUM(G30:G40)</f>
        <v>0</v>
      </c>
      <c r="H29" s="60">
        <f t="shared" ref="H29:J29" si="6">SUM(H30:H40)</f>
        <v>0</v>
      </c>
      <c r="I29" s="60">
        <f t="shared" si="6"/>
        <v>0</v>
      </c>
      <c r="J29" s="60">
        <f t="shared" si="6"/>
        <v>0</v>
      </c>
      <c r="K29" s="65"/>
    </row>
    <row r="30" spans="1:11" s="3" customFormat="1" ht="48.75" customHeight="1" x14ac:dyDescent="0.35">
      <c r="A30" s="88"/>
      <c r="B30" s="74" t="s">
        <v>75</v>
      </c>
      <c r="C30" s="70" t="s">
        <v>64</v>
      </c>
      <c r="D30" s="70">
        <v>158</v>
      </c>
      <c r="E30" s="50"/>
      <c r="F30" s="50"/>
      <c r="G30" s="31">
        <f t="shared" ref="G30:G32" si="7">E30+F30</f>
        <v>0</v>
      </c>
      <c r="H30" s="31">
        <f t="shared" ref="H30:H32" si="8">E30*D30</f>
        <v>0</v>
      </c>
      <c r="I30" s="31">
        <f t="shared" ref="I30:I32" si="9">F30*D30</f>
        <v>0</v>
      </c>
      <c r="J30" s="31">
        <f t="shared" ref="J30:J32" si="10">H30+I30</f>
        <v>0</v>
      </c>
      <c r="K30" s="73"/>
    </row>
    <row r="31" spans="1:11" s="3" customFormat="1" ht="22.9" customHeight="1" x14ac:dyDescent="0.35">
      <c r="A31" s="88"/>
      <c r="B31" s="74" t="s">
        <v>76</v>
      </c>
      <c r="C31" s="70" t="s">
        <v>64</v>
      </c>
      <c r="D31" s="70">
        <v>15</v>
      </c>
      <c r="E31" s="50"/>
      <c r="F31" s="50"/>
      <c r="G31" s="31">
        <f t="shared" si="7"/>
        <v>0</v>
      </c>
      <c r="H31" s="31">
        <f t="shared" si="8"/>
        <v>0</v>
      </c>
      <c r="I31" s="31">
        <f t="shared" si="9"/>
        <v>0</v>
      </c>
      <c r="J31" s="31">
        <f t="shared" si="10"/>
        <v>0</v>
      </c>
      <c r="K31" s="73"/>
    </row>
    <row r="32" spans="1:11" s="3" customFormat="1" ht="48.75" customHeight="1" x14ac:dyDescent="0.35">
      <c r="A32" s="88"/>
      <c r="B32" s="74" t="s">
        <v>77</v>
      </c>
      <c r="C32" s="70" t="s">
        <v>48</v>
      </c>
      <c r="D32" s="70">
        <v>173</v>
      </c>
      <c r="E32" s="50"/>
      <c r="F32" s="50"/>
      <c r="G32" s="31">
        <f t="shared" si="7"/>
        <v>0</v>
      </c>
      <c r="H32" s="31">
        <f t="shared" si="8"/>
        <v>0</v>
      </c>
      <c r="I32" s="31">
        <f t="shared" si="9"/>
        <v>0</v>
      </c>
      <c r="J32" s="31">
        <f t="shared" si="10"/>
        <v>0</v>
      </c>
      <c r="K32" s="76" t="s">
        <v>58</v>
      </c>
    </row>
    <row r="33" spans="1:11" s="3" customFormat="1" ht="19.149999999999999" customHeight="1" x14ac:dyDescent="0.35">
      <c r="A33" s="88"/>
      <c r="B33" s="74" t="s">
        <v>78</v>
      </c>
      <c r="C33" s="70" t="s">
        <v>64</v>
      </c>
      <c r="D33" s="70">
        <v>173</v>
      </c>
      <c r="E33" s="75"/>
      <c r="F33" s="75"/>
      <c r="G33" s="31"/>
      <c r="H33" s="31"/>
      <c r="I33" s="31"/>
      <c r="J33" s="31"/>
      <c r="K33" s="73"/>
    </row>
    <row r="34" spans="1:11" s="3" customFormat="1" ht="19.149999999999999" customHeight="1" x14ac:dyDescent="0.35">
      <c r="A34" s="88"/>
      <c r="B34" s="74" t="s">
        <v>79</v>
      </c>
      <c r="C34" s="70" t="s">
        <v>64</v>
      </c>
      <c r="D34" s="70">
        <v>173</v>
      </c>
      <c r="E34" s="75"/>
      <c r="F34" s="75"/>
      <c r="G34" s="31"/>
      <c r="H34" s="31"/>
      <c r="I34" s="31"/>
      <c r="J34" s="31"/>
      <c r="K34" s="73"/>
    </row>
    <row r="35" spans="1:11" s="3" customFormat="1" ht="19.149999999999999" customHeight="1" x14ac:dyDescent="0.35">
      <c r="A35" s="88"/>
      <c r="B35" s="74" t="s">
        <v>80</v>
      </c>
      <c r="C35" s="70" t="s">
        <v>64</v>
      </c>
      <c r="D35" s="70">
        <v>173</v>
      </c>
      <c r="E35" s="75"/>
      <c r="F35" s="75"/>
      <c r="G35" s="31"/>
      <c r="H35" s="31"/>
      <c r="I35" s="31"/>
      <c r="J35" s="31"/>
      <c r="K35" s="73"/>
    </row>
    <row r="36" spans="1:11" s="3" customFormat="1" ht="19.149999999999999" customHeight="1" x14ac:dyDescent="0.35">
      <c r="A36" s="88"/>
      <c r="B36" s="74" t="s">
        <v>81</v>
      </c>
      <c r="C36" s="70" t="s">
        <v>64</v>
      </c>
      <c r="D36" s="70">
        <v>173</v>
      </c>
      <c r="E36" s="75"/>
      <c r="F36" s="75"/>
      <c r="G36" s="31"/>
      <c r="H36" s="31"/>
      <c r="I36" s="31"/>
      <c r="J36" s="31"/>
      <c r="K36" s="73"/>
    </row>
    <row r="37" spans="1:11" s="3" customFormat="1" ht="19.149999999999999" customHeight="1" x14ac:dyDescent="0.35">
      <c r="A37" s="88"/>
      <c r="B37" s="74" t="s">
        <v>82</v>
      </c>
      <c r="C37" s="70" t="s">
        <v>64</v>
      </c>
      <c r="D37" s="70">
        <v>173</v>
      </c>
      <c r="E37" s="75"/>
      <c r="F37" s="75"/>
      <c r="G37" s="31"/>
      <c r="H37" s="31"/>
      <c r="I37" s="31"/>
      <c r="J37" s="31"/>
      <c r="K37" s="73"/>
    </row>
    <row r="38" spans="1:11" s="3" customFormat="1" ht="19.149999999999999" customHeight="1" x14ac:dyDescent="0.35">
      <c r="A38" s="88"/>
      <c r="B38" s="74" t="s">
        <v>83</v>
      </c>
      <c r="C38" s="70" t="s">
        <v>64</v>
      </c>
      <c r="D38" s="70">
        <v>173</v>
      </c>
      <c r="E38" s="75"/>
      <c r="F38" s="75"/>
      <c r="G38" s="31"/>
      <c r="H38" s="31"/>
      <c r="I38" s="31"/>
      <c r="J38" s="31"/>
      <c r="K38" s="79"/>
    </row>
    <row r="39" spans="1:11" s="3" customFormat="1" ht="19.149999999999999" customHeight="1" x14ac:dyDescent="0.35">
      <c r="A39" s="88"/>
      <c r="B39" s="78" t="s">
        <v>84</v>
      </c>
      <c r="C39" s="80" t="s">
        <v>64</v>
      </c>
      <c r="D39" s="80">
        <v>173</v>
      </c>
      <c r="E39" s="75"/>
      <c r="F39" s="75"/>
      <c r="G39" s="32"/>
      <c r="H39" s="32"/>
      <c r="I39" s="32"/>
      <c r="J39" s="32"/>
      <c r="K39" s="73"/>
    </row>
    <row r="40" spans="1:11" s="3" customFormat="1" ht="45.75" customHeight="1" x14ac:dyDescent="0.35">
      <c r="A40" s="88"/>
      <c r="B40" s="78" t="s">
        <v>85</v>
      </c>
      <c r="C40" s="80" t="s">
        <v>64</v>
      </c>
      <c r="D40" s="80">
        <v>173</v>
      </c>
      <c r="E40" s="75"/>
      <c r="F40" s="75"/>
      <c r="G40" s="32"/>
      <c r="H40" s="32"/>
      <c r="I40" s="32"/>
      <c r="J40" s="32"/>
      <c r="K40" s="73"/>
    </row>
    <row r="41" spans="1:11" ht="18.75" x14ac:dyDescent="0.25">
      <c r="A41" s="87" t="s">
        <v>30</v>
      </c>
      <c r="B41" s="57" t="s">
        <v>86</v>
      </c>
      <c r="C41" s="58"/>
      <c r="D41" s="59"/>
      <c r="E41" s="65"/>
      <c r="F41" s="65"/>
      <c r="G41" s="60">
        <f>SUM(G42:G47)</f>
        <v>0</v>
      </c>
      <c r="H41" s="60">
        <f t="shared" ref="H41:J41" si="11">SUM(H42:H47)</f>
        <v>0</v>
      </c>
      <c r="I41" s="60">
        <f t="shared" si="11"/>
        <v>0</v>
      </c>
      <c r="J41" s="60">
        <f t="shared" si="11"/>
        <v>0</v>
      </c>
      <c r="K41" s="65"/>
    </row>
    <row r="42" spans="1:11" s="3" customFormat="1" ht="19.149999999999999" customHeight="1" x14ac:dyDescent="0.35">
      <c r="A42" s="88"/>
      <c r="B42" s="78" t="s">
        <v>87</v>
      </c>
      <c r="C42" s="80" t="s">
        <v>64</v>
      </c>
      <c r="D42" s="80">
        <v>61</v>
      </c>
      <c r="E42" s="50"/>
      <c r="F42" s="50"/>
      <c r="G42" s="31">
        <f t="shared" ref="G42:G47" si="12">E42+F42</f>
        <v>0</v>
      </c>
      <c r="H42" s="31">
        <f t="shared" ref="H42:H47" si="13">E42*D42</f>
        <v>0</v>
      </c>
      <c r="I42" s="31">
        <f t="shared" ref="I42:I47" si="14">F42*D42</f>
        <v>0</v>
      </c>
      <c r="J42" s="31">
        <f t="shared" ref="J42:J47" si="15">H42+I42</f>
        <v>0</v>
      </c>
      <c r="K42" s="73"/>
    </row>
    <row r="43" spans="1:11" s="3" customFormat="1" ht="19.149999999999999" customHeight="1" x14ac:dyDescent="0.35">
      <c r="A43" s="88"/>
      <c r="B43" s="78" t="s">
        <v>88</v>
      </c>
      <c r="C43" s="80" t="s">
        <v>64</v>
      </c>
      <c r="D43" s="80">
        <v>97</v>
      </c>
      <c r="E43" s="50"/>
      <c r="F43" s="50"/>
      <c r="G43" s="31">
        <f t="shared" si="12"/>
        <v>0</v>
      </c>
      <c r="H43" s="31">
        <f t="shared" si="13"/>
        <v>0</v>
      </c>
      <c r="I43" s="31">
        <f t="shared" si="14"/>
        <v>0</v>
      </c>
      <c r="J43" s="31">
        <f t="shared" si="15"/>
        <v>0</v>
      </c>
      <c r="K43" s="73"/>
    </row>
    <row r="44" spans="1:11" s="3" customFormat="1" ht="19.149999999999999" customHeight="1" x14ac:dyDescent="0.35">
      <c r="A44" s="88"/>
      <c r="B44" s="78" t="s">
        <v>89</v>
      </c>
      <c r="C44" s="80" t="s">
        <v>64</v>
      </c>
      <c r="D44" s="80">
        <v>15</v>
      </c>
      <c r="E44" s="50"/>
      <c r="F44" s="50"/>
      <c r="G44" s="31">
        <f t="shared" si="12"/>
        <v>0</v>
      </c>
      <c r="H44" s="31">
        <f t="shared" si="13"/>
        <v>0</v>
      </c>
      <c r="I44" s="31">
        <f t="shared" si="14"/>
        <v>0</v>
      </c>
      <c r="J44" s="31">
        <f t="shared" si="15"/>
        <v>0</v>
      </c>
      <c r="K44" s="73"/>
    </row>
    <row r="45" spans="1:11" s="3" customFormat="1" ht="46.15" customHeight="1" x14ac:dyDescent="0.35">
      <c r="A45" s="88"/>
      <c r="B45" s="78" t="s">
        <v>90</v>
      </c>
      <c r="C45" s="80" t="s">
        <v>64</v>
      </c>
      <c r="D45" s="80">
        <v>15</v>
      </c>
      <c r="E45" s="50"/>
      <c r="F45" s="50"/>
      <c r="G45" s="31">
        <f t="shared" si="12"/>
        <v>0</v>
      </c>
      <c r="H45" s="31">
        <f t="shared" si="13"/>
        <v>0</v>
      </c>
      <c r="I45" s="31">
        <f t="shared" si="14"/>
        <v>0</v>
      </c>
      <c r="J45" s="31">
        <f t="shared" si="15"/>
        <v>0</v>
      </c>
      <c r="K45" s="73"/>
    </row>
    <row r="46" spans="1:11" s="3" customFormat="1" ht="46.15" customHeight="1" x14ac:dyDescent="0.35">
      <c r="A46" s="88"/>
      <c r="B46" s="78" t="s">
        <v>91</v>
      </c>
      <c r="C46" s="80" t="s">
        <v>64</v>
      </c>
      <c r="D46" s="80">
        <v>97</v>
      </c>
      <c r="E46" s="50"/>
      <c r="F46" s="50"/>
      <c r="G46" s="31">
        <f t="shared" si="12"/>
        <v>0</v>
      </c>
      <c r="H46" s="31">
        <f t="shared" si="13"/>
        <v>0</v>
      </c>
      <c r="I46" s="31">
        <f t="shared" si="14"/>
        <v>0</v>
      </c>
      <c r="J46" s="31">
        <f t="shared" si="15"/>
        <v>0</v>
      </c>
      <c r="K46" s="73"/>
    </row>
    <row r="47" spans="1:11" s="3" customFormat="1" ht="42" customHeight="1" x14ac:dyDescent="0.35">
      <c r="A47" s="88"/>
      <c r="B47" s="78" t="s">
        <v>146</v>
      </c>
      <c r="C47" s="80" t="s">
        <v>64</v>
      </c>
      <c r="D47" s="80">
        <v>61</v>
      </c>
      <c r="E47" s="50"/>
      <c r="F47" s="50"/>
      <c r="G47" s="31">
        <f t="shared" si="12"/>
        <v>0</v>
      </c>
      <c r="H47" s="31">
        <f t="shared" si="13"/>
        <v>0</v>
      </c>
      <c r="I47" s="31">
        <f t="shared" si="14"/>
        <v>0</v>
      </c>
      <c r="J47" s="31">
        <f t="shared" si="15"/>
        <v>0</v>
      </c>
      <c r="K47" s="73"/>
    </row>
    <row r="48" spans="1:11" ht="18.75" x14ac:dyDescent="0.25">
      <c r="A48" s="87" t="s">
        <v>31</v>
      </c>
      <c r="B48" s="57" t="s">
        <v>142</v>
      </c>
      <c r="C48" s="58"/>
      <c r="D48" s="59"/>
      <c r="E48" s="65"/>
      <c r="F48" s="65"/>
      <c r="G48" s="60">
        <f>SUM(G49:G51)</f>
        <v>0</v>
      </c>
      <c r="H48" s="60">
        <f t="shared" ref="H48:J48" si="16">SUM(H49:H51)</f>
        <v>0</v>
      </c>
      <c r="I48" s="60">
        <f t="shared" si="16"/>
        <v>0</v>
      </c>
      <c r="J48" s="60">
        <f t="shared" si="16"/>
        <v>0</v>
      </c>
      <c r="K48" s="65"/>
    </row>
    <row r="49" spans="1:11" s="3" customFormat="1" ht="80.45" customHeight="1" x14ac:dyDescent="0.35">
      <c r="A49" s="88"/>
      <c r="B49" s="78" t="s">
        <v>92</v>
      </c>
      <c r="C49" s="80" t="s">
        <v>93</v>
      </c>
      <c r="D49" s="80">
        <v>4605</v>
      </c>
      <c r="E49" s="50"/>
      <c r="F49" s="50"/>
      <c r="G49" s="31">
        <f t="shared" ref="G49:G51" si="17">E49+F49</f>
        <v>0</v>
      </c>
      <c r="H49" s="31">
        <f t="shared" ref="H49:H51" si="18">E49*D49</f>
        <v>0</v>
      </c>
      <c r="I49" s="31">
        <f t="shared" ref="I49:I51" si="19">F49*D49</f>
        <v>0</v>
      </c>
      <c r="J49" s="31">
        <f t="shared" ref="J49:J51" si="20">H49+I49</f>
        <v>0</v>
      </c>
      <c r="K49" s="73"/>
    </row>
    <row r="50" spans="1:11" s="3" customFormat="1" ht="80.45" customHeight="1" x14ac:dyDescent="0.35">
      <c r="A50" s="88"/>
      <c r="B50" s="78" t="s">
        <v>94</v>
      </c>
      <c r="C50" s="80" t="s">
        <v>93</v>
      </c>
      <c r="D50" s="80">
        <v>265</v>
      </c>
      <c r="E50" s="50"/>
      <c r="F50" s="50"/>
      <c r="G50" s="31">
        <f t="shared" si="17"/>
        <v>0</v>
      </c>
      <c r="H50" s="31">
        <f t="shared" si="18"/>
        <v>0</v>
      </c>
      <c r="I50" s="31">
        <f t="shared" si="19"/>
        <v>0</v>
      </c>
      <c r="J50" s="31">
        <f t="shared" si="20"/>
        <v>0</v>
      </c>
      <c r="K50" s="73"/>
    </row>
    <row r="51" spans="1:11" s="3" customFormat="1" ht="62.45" customHeight="1" x14ac:dyDescent="0.35">
      <c r="A51" s="88"/>
      <c r="B51" s="78" t="s">
        <v>95</v>
      </c>
      <c r="C51" s="80" t="s">
        <v>93</v>
      </c>
      <c r="D51" s="80">
        <v>1150</v>
      </c>
      <c r="E51" s="50"/>
      <c r="F51" s="50"/>
      <c r="G51" s="31">
        <f t="shared" si="17"/>
        <v>0</v>
      </c>
      <c r="H51" s="31">
        <f t="shared" si="18"/>
        <v>0</v>
      </c>
      <c r="I51" s="31">
        <f t="shared" si="19"/>
        <v>0</v>
      </c>
      <c r="J51" s="31">
        <f t="shared" si="20"/>
        <v>0</v>
      </c>
      <c r="K51" s="73"/>
    </row>
    <row r="52" spans="1:11" ht="18.75" x14ac:dyDescent="0.25">
      <c r="A52" s="87" t="s">
        <v>32</v>
      </c>
      <c r="B52" s="57" t="s">
        <v>141</v>
      </c>
      <c r="C52" s="58"/>
      <c r="D52" s="59"/>
      <c r="E52" s="65"/>
      <c r="F52" s="65"/>
      <c r="G52" s="60">
        <f>SUM(G53:G69)</f>
        <v>0</v>
      </c>
      <c r="H52" s="60">
        <f t="shared" ref="H52:J52" si="21">SUM(H53:H69)</f>
        <v>0</v>
      </c>
      <c r="I52" s="60">
        <f t="shared" si="21"/>
        <v>0</v>
      </c>
      <c r="J52" s="60">
        <f t="shared" si="21"/>
        <v>0</v>
      </c>
      <c r="K52" s="65"/>
    </row>
    <row r="53" spans="1:11" s="3" customFormat="1" ht="19.149999999999999" customHeight="1" x14ac:dyDescent="0.35">
      <c r="A53" s="94"/>
      <c r="B53" s="91" t="s">
        <v>96</v>
      </c>
      <c r="C53" s="92" t="s">
        <v>64</v>
      </c>
      <c r="D53" s="92">
        <v>134</v>
      </c>
      <c r="E53" s="93"/>
      <c r="F53" s="50"/>
      <c r="G53" s="31">
        <f t="shared" ref="G53:G69" si="22">E53+F53</f>
        <v>0</v>
      </c>
      <c r="H53" s="31">
        <f t="shared" ref="H53:H69" si="23">E53*D53</f>
        <v>0</v>
      </c>
      <c r="I53" s="31">
        <f t="shared" ref="I53:I69" si="24">F53*D53</f>
        <v>0</v>
      </c>
      <c r="J53" s="31">
        <f t="shared" ref="J53:J69" si="25">H53+I53</f>
        <v>0</v>
      </c>
      <c r="K53" s="73"/>
    </row>
    <row r="54" spans="1:11" s="3" customFormat="1" ht="19.149999999999999" customHeight="1" x14ac:dyDescent="0.35">
      <c r="A54" s="94"/>
      <c r="B54" s="91" t="s">
        <v>97</v>
      </c>
      <c r="C54" s="92" t="s">
        <v>64</v>
      </c>
      <c r="D54" s="92">
        <v>24</v>
      </c>
      <c r="E54" s="93"/>
      <c r="F54" s="50"/>
      <c r="G54" s="31">
        <f t="shared" si="22"/>
        <v>0</v>
      </c>
      <c r="H54" s="31">
        <f t="shared" si="23"/>
        <v>0</v>
      </c>
      <c r="I54" s="31">
        <f t="shared" si="24"/>
        <v>0</v>
      </c>
      <c r="J54" s="31">
        <f t="shared" si="25"/>
        <v>0</v>
      </c>
      <c r="K54" s="73"/>
    </row>
    <row r="55" spans="1:11" s="3" customFormat="1" ht="19.149999999999999" customHeight="1" x14ac:dyDescent="0.35">
      <c r="A55" s="94"/>
      <c r="B55" s="91" t="s">
        <v>98</v>
      </c>
      <c r="C55" s="92" t="s">
        <v>64</v>
      </c>
      <c r="D55" s="92">
        <v>4</v>
      </c>
      <c r="E55" s="93"/>
      <c r="F55" s="50"/>
      <c r="G55" s="31">
        <f t="shared" si="22"/>
        <v>0</v>
      </c>
      <c r="H55" s="31">
        <f t="shared" si="23"/>
        <v>0</v>
      </c>
      <c r="I55" s="31">
        <f t="shared" si="24"/>
        <v>0</v>
      </c>
      <c r="J55" s="31">
        <f t="shared" si="25"/>
        <v>0</v>
      </c>
      <c r="K55" s="73"/>
    </row>
    <row r="56" spans="1:11" s="3" customFormat="1" ht="19.149999999999999" customHeight="1" x14ac:dyDescent="0.35">
      <c r="A56" s="94"/>
      <c r="B56" s="91" t="s">
        <v>99</v>
      </c>
      <c r="C56" s="92" t="s">
        <v>64</v>
      </c>
      <c r="D56" s="92">
        <v>2</v>
      </c>
      <c r="E56" s="93"/>
      <c r="F56" s="50"/>
      <c r="G56" s="31">
        <f t="shared" si="22"/>
        <v>0</v>
      </c>
      <c r="H56" s="31">
        <f t="shared" si="23"/>
        <v>0</v>
      </c>
      <c r="I56" s="31">
        <f t="shared" si="24"/>
        <v>0</v>
      </c>
      <c r="J56" s="31">
        <f t="shared" si="25"/>
        <v>0</v>
      </c>
      <c r="K56" s="73"/>
    </row>
    <row r="57" spans="1:11" s="3" customFormat="1" ht="19.149999999999999" customHeight="1" x14ac:dyDescent="0.35">
      <c r="A57" s="94"/>
      <c r="B57" s="91" t="s">
        <v>100</v>
      </c>
      <c r="C57" s="92" t="s">
        <v>64</v>
      </c>
      <c r="D57" s="92">
        <v>2</v>
      </c>
      <c r="E57" s="93"/>
      <c r="F57" s="50"/>
      <c r="G57" s="31">
        <f t="shared" si="22"/>
        <v>0</v>
      </c>
      <c r="H57" s="31">
        <f t="shared" si="23"/>
        <v>0</v>
      </c>
      <c r="I57" s="31">
        <f t="shared" si="24"/>
        <v>0</v>
      </c>
      <c r="J57" s="31">
        <f t="shared" si="25"/>
        <v>0</v>
      </c>
      <c r="K57" s="73"/>
    </row>
    <row r="58" spans="1:11" s="3" customFormat="1" ht="19.149999999999999" customHeight="1" x14ac:dyDescent="0.35">
      <c r="A58" s="94"/>
      <c r="B58" s="91" t="s">
        <v>101</v>
      </c>
      <c r="C58" s="92" t="s">
        <v>64</v>
      </c>
      <c r="D58" s="92">
        <v>13</v>
      </c>
      <c r="E58" s="93"/>
      <c r="F58" s="50"/>
      <c r="G58" s="31">
        <f t="shared" si="22"/>
        <v>0</v>
      </c>
      <c r="H58" s="31">
        <f t="shared" si="23"/>
        <v>0</v>
      </c>
      <c r="I58" s="31">
        <f t="shared" si="24"/>
        <v>0</v>
      </c>
      <c r="J58" s="31">
        <f t="shared" si="25"/>
        <v>0</v>
      </c>
      <c r="K58" s="73"/>
    </row>
    <row r="59" spans="1:11" s="3" customFormat="1" ht="19.149999999999999" customHeight="1" x14ac:dyDescent="0.35">
      <c r="A59" s="94"/>
      <c r="B59" s="91" t="s">
        <v>102</v>
      </c>
      <c r="C59" s="92" t="s">
        <v>64</v>
      </c>
      <c r="D59" s="92">
        <v>11</v>
      </c>
      <c r="E59" s="93"/>
      <c r="F59" s="50"/>
      <c r="G59" s="31">
        <f t="shared" si="22"/>
        <v>0</v>
      </c>
      <c r="H59" s="31">
        <f t="shared" si="23"/>
        <v>0</v>
      </c>
      <c r="I59" s="31">
        <f t="shared" si="24"/>
        <v>0</v>
      </c>
      <c r="J59" s="31">
        <f t="shared" si="25"/>
        <v>0</v>
      </c>
      <c r="K59" s="73"/>
    </row>
    <row r="60" spans="1:11" s="3" customFormat="1" ht="19.149999999999999" customHeight="1" x14ac:dyDescent="0.35">
      <c r="A60" s="94"/>
      <c r="B60" s="91" t="s">
        <v>103</v>
      </c>
      <c r="C60" s="92" t="s">
        <v>64</v>
      </c>
      <c r="D60" s="92">
        <v>20</v>
      </c>
      <c r="E60" s="93"/>
      <c r="F60" s="50"/>
      <c r="G60" s="31">
        <f t="shared" si="22"/>
        <v>0</v>
      </c>
      <c r="H60" s="31">
        <f t="shared" si="23"/>
        <v>0</v>
      </c>
      <c r="I60" s="31">
        <f t="shared" si="24"/>
        <v>0</v>
      </c>
      <c r="J60" s="31">
        <f t="shared" si="25"/>
        <v>0</v>
      </c>
      <c r="K60" s="73"/>
    </row>
    <row r="61" spans="1:11" s="3" customFormat="1" ht="19.149999999999999" customHeight="1" x14ac:dyDescent="0.35">
      <c r="A61" s="94"/>
      <c r="B61" s="91" t="s">
        <v>104</v>
      </c>
      <c r="C61" s="92" t="s">
        <v>64</v>
      </c>
      <c r="D61" s="92">
        <v>5</v>
      </c>
      <c r="E61" s="93"/>
      <c r="F61" s="50"/>
      <c r="G61" s="31">
        <f t="shared" si="22"/>
        <v>0</v>
      </c>
      <c r="H61" s="31">
        <f t="shared" si="23"/>
        <v>0</v>
      </c>
      <c r="I61" s="31">
        <f t="shared" si="24"/>
        <v>0</v>
      </c>
      <c r="J61" s="31">
        <f t="shared" si="25"/>
        <v>0</v>
      </c>
      <c r="K61" s="73"/>
    </row>
    <row r="62" spans="1:11" s="3" customFormat="1" ht="19.149999999999999" customHeight="1" x14ac:dyDescent="0.35">
      <c r="A62" s="94"/>
      <c r="B62" s="91" t="s">
        <v>105</v>
      </c>
      <c r="C62" s="92" t="s">
        <v>64</v>
      </c>
      <c r="D62" s="92">
        <v>32</v>
      </c>
      <c r="E62" s="93"/>
      <c r="F62" s="50"/>
      <c r="G62" s="31">
        <f t="shared" si="22"/>
        <v>0</v>
      </c>
      <c r="H62" s="31">
        <f t="shared" si="23"/>
        <v>0</v>
      </c>
      <c r="I62" s="31">
        <f t="shared" si="24"/>
        <v>0</v>
      </c>
      <c r="J62" s="31">
        <f t="shared" si="25"/>
        <v>0</v>
      </c>
      <c r="K62" s="73"/>
    </row>
    <row r="63" spans="1:11" s="3" customFormat="1" ht="19.149999999999999" customHeight="1" x14ac:dyDescent="0.35">
      <c r="A63" s="94"/>
      <c r="B63" s="91" t="s">
        <v>106</v>
      </c>
      <c r="C63" s="92" t="s">
        <v>64</v>
      </c>
      <c r="D63" s="92">
        <v>8</v>
      </c>
      <c r="E63" s="93"/>
      <c r="F63" s="50"/>
      <c r="G63" s="31">
        <f t="shared" si="22"/>
        <v>0</v>
      </c>
      <c r="H63" s="31">
        <f t="shared" si="23"/>
        <v>0</v>
      </c>
      <c r="I63" s="31">
        <f t="shared" si="24"/>
        <v>0</v>
      </c>
      <c r="J63" s="31">
        <f t="shared" si="25"/>
        <v>0</v>
      </c>
      <c r="K63" s="73"/>
    </row>
    <row r="64" spans="1:11" s="3" customFormat="1" ht="19.149999999999999" customHeight="1" x14ac:dyDescent="0.35">
      <c r="A64" s="94"/>
      <c r="B64" s="91" t="s">
        <v>107</v>
      </c>
      <c r="C64" s="92" t="s">
        <v>64</v>
      </c>
      <c r="D64" s="92">
        <v>80</v>
      </c>
      <c r="E64" s="93"/>
      <c r="F64" s="50"/>
      <c r="G64" s="31">
        <f t="shared" si="22"/>
        <v>0</v>
      </c>
      <c r="H64" s="31">
        <f t="shared" si="23"/>
        <v>0</v>
      </c>
      <c r="I64" s="31">
        <f t="shared" si="24"/>
        <v>0</v>
      </c>
      <c r="J64" s="31">
        <f t="shared" si="25"/>
        <v>0</v>
      </c>
      <c r="K64" s="73"/>
    </row>
    <row r="65" spans="1:15" s="3" customFormat="1" ht="19.149999999999999" customHeight="1" x14ac:dyDescent="0.35">
      <c r="A65" s="88"/>
      <c r="B65" s="78" t="s">
        <v>108</v>
      </c>
      <c r="C65" s="80" t="s">
        <v>64</v>
      </c>
      <c r="D65" s="80">
        <v>80</v>
      </c>
      <c r="E65" s="50"/>
      <c r="F65" s="50"/>
      <c r="G65" s="31">
        <f t="shared" si="22"/>
        <v>0</v>
      </c>
      <c r="H65" s="31">
        <f t="shared" si="23"/>
        <v>0</v>
      </c>
      <c r="I65" s="31">
        <f t="shared" si="24"/>
        <v>0</v>
      </c>
      <c r="J65" s="31">
        <f t="shared" si="25"/>
        <v>0</v>
      </c>
      <c r="K65" s="73"/>
    </row>
    <row r="66" spans="1:15" s="3" customFormat="1" ht="19.149999999999999" customHeight="1" x14ac:dyDescent="0.35">
      <c r="A66" s="88"/>
      <c r="B66" s="78" t="s">
        <v>109</v>
      </c>
      <c r="C66" s="80" t="s">
        <v>64</v>
      </c>
      <c r="D66" s="80">
        <v>500</v>
      </c>
      <c r="E66" s="50"/>
      <c r="F66" s="50"/>
      <c r="G66" s="31">
        <f t="shared" si="22"/>
        <v>0</v>
      </c>
      <c r="H66" s="31">
        <f t="shared" si="23"/>
        <v>0</v>
      </c>
      <c r="I66" s="31">
        <f t="shared" si="24"/>
        <v>0</v>
      </c>
      <c r="J66" s="31">
        <f t="shared" si="25"/>
        <v>0</v>
      </c>
      <c r="K66" s="73"/>
      <c r="O66" s="112"/>
    </row>
    <row r="67" spans="1:15" s="3" customFormat="1" ht="19.149999999999999" customHeight="1" x14ac:dyDescent="0.35">
      <c r="A67" s="88"/>
      <c r="B67" s="78" t="s">
        <v>110</v>
      </c>
      <c r="C67" s="80" t="s">
        <v>64</v>
      </c>
      <c r="D67" s="80">
        <v>500</v>
      </c>
      <c r="E67" s="50"/>
      <c r="F67" s="50"/>
      <c r="G67" s="31">
        <f t="shared" si="22"/>
        <v>0</v>
      </c>
      <c r="H67" s="31">
        <f t="shared" si="23"/>
        <v>0</v>
      </c>
      <c r="I67" s="31">
        <f t="shared" si="24"/>
        <v>0</v>
      </c>
      <c r="J67" s="31">
        <f t="shared" si="25"/>
        <v>0</v>
      </c>
      <c r="K67" s="73"/>
      <c r="O67" s="112"/>
    </row>
    <row r="68" spans="1:15" s="3" customFormat="1" ht="19.149999999999999" customHeight="1" x14ac:dyDescent="0.35">
      <c r="A68" s="88"/>
      <c r="B68" s="78" t="s">
        <v>108</v>
      </c>
      <c r="C68" s="80" t="s">
        <v>64</v>
      </c>
      <c r="D68" s="80">
        <v>500</v>
      </c>
      <c r="E68" s="50"/>
      <c r="F68" s="50"/>
      <c r="G68" s="31">
        <f t="shared" si="22"/>
        <v>0</v>
      </c>
      <c r="H68" s="31">
        <f t="shared" si="23"/>
        <v>0</v>
      </c>
      <c r="I68" s="31">
        <f t="shared" si="24"/>
        <v>0</v>
      </c>
      <c r="J68" s="31">
        <f t="shared" si="25"/>
        <v>0</v>
      </c>
      <c r="K68" s="73"/>
    </row>
    <row r="69" spans="1:15" s="3" customFormat="1" ht="19.149999999999999" customHeight="1" x14ac:dyDescent="0.35">
      <c r="A69" s="88"/>
      <c r="B69" s="78" t="s">
        <v>111</v>
      </c>
      <c r="C69" s="80" t="s">
        <v>64</v>
      </c>
      <c r="D69" s="80">
        <v>2000</v>
      </c>
      <c r="E69" s="50"/>
      <c r="F69" s="50"/>
      <c r="G69" s="31">
        <f t="shared" si="22"/>
        <v>0</v>
      </c>
      <c r="H69" s="31">
        <f t="shared" si="23"/>
        <v>0</v>
      </c>
      <c r="I69" s="31">
        <f t="shared" si="24"/>
        <v>0</v>
      </c>
      <c r="J69" s="31">
        <f t="shared" si="25"/>
        <v>0</v>
      </c>
      <c r="K69" s="73"/>
    </row>
    <row r="70" spans="1:15" ht="18.75" x14ac:dyDescent="0.25">
      <c r="A70" s="87" t="s">
        <v>33</v>
      </c>
      <c r="B70" s="57" t="s">
        <v>140</v>
      </c>
      <c r="C70" s="58"/>
      <c r="D70" s="59"/>
      <c r="E70" s="65"/>
      <c r="F70" s="65"/>
      <c r="G70" s="60">
        <f>SUM(G71:G76)</f>
        <v>0</v>
      </c>
      <c r="H70" s="60">
        <f t="shared" ref="H70:J70" si="26">SUM(H71:H76)</f>
        <v>0</v>
      </c>
      <c r="I70" s="60">
        <f t="shared" si="26"/>
        <v>0</v>
      </c>
      <c r="J70" s="60">
        <f t="shared" si="26"/>
        <v>0</v>
      </c>
      <c r="K70" s="65"/>
    </row>
    <row r="71" spans="1:15" s="3" customFormat="1" ht="19.149999999999999" customHeight="1" x14ac:dyDescent="0.35">
      <c r="A71" s="88"/>
      <c r="B71" s="78" t="s">
        <v>112</v>
      </c>
      <c r="C71" s="80" t="s">
        <v>93</v>
      </c>
      <c r="D71" s="80">
        <v>4</v>
      </c>
      <c r="E71" s="50"/>
      <c r="F71" s="50"/>
      <c r="G71" s="31">
        <f t="shared" ref="G71:G76" si="27">E71+F71</f>
        <v>0</v>
      </c>
      <c r="H71" s="31">
        <f t="shared" ref="H71:H76" si="28">E71*D71</f>
        <v>0</v>
      </c>
      <c r="I71" s="31">
        <f t="shared" ref="I71:I76" si="29">F71*D71</f>
        <v>0</v>
      </c>
      <c r="J71" s="31">
        <f t="shared" ref="J71:J76" si="30">H71+I71</f>
        <v>0</v>
      </c>
      <c r="K71" s="73"/>
    </row>
    <row r="72" spans="1:15" s="3" customFormat="1" ht="19.149999999999999" customHeight="1" x14ac:dyDescent="0.35">
      <c r="A72" s="88"/>
      <c r="B72" s="78" t="s">
        <v>113</v>
      </c>
      <c r="C72" s="80" t="s">
        <v>93</v>
      </c>
      <c r="D72" s="80">
        <v>50</v>
      </c>
      <c r="E72" s="50"/>
      <c r="F72" s="50"/>
      <c r="G72" s="31">
        <f t="shared" si="27"/>
        <v>0</v>
      </c>
      <c r="H72" s="31">
        <f t="shared" si="28"/>
        <v>0</v>
      </c>
      <c r="I72" s="31">
        <f t="shared" si="29"/>
        <v>0</v>
      </c>
      <c r="J72" s="31">
        <f t="shared" si="30"/>
        <v>0</v>
      </c>
      <c r="K72" s="73"/>
    </row>
    <row r="73" spans="1:15" s="3" customFormat="1" ht="39" customHeight="1" x14ac:dyDescent="0.35">
      <c r="A73" s="88"/>
      <c r="B73" s="78" t="s">
        <v>114</v>
      </c>
      <c r="C73" s="80" t="s">
        <v>115</v>
      </c>
      <c r="D73" s="80">
        <v>78</v>
      </c>
      <c r="E73" s="50"/>
      <c r="F73" s="50"/>
      <c r="G73" s="31">
        <f t="shared" si="27"/>
        <v>0</v>
      </c>
      <c r="H73" s="31">
        <f t="shared" si="28"/>
        <v>0</v>
      </c>
      <c r="I73" s="31">
        <f t="shared" si="29"/>
        <v>0</v>
      </c>
      <c r="J73" s="31">
        <f t="shared" si="30"/>
        <v>0</v>
      </c>
      <c r="K73" s="73"/>
    </row>
    <row r="74" spans="1:15" s="3" customFormat="1" ht="39" customHeight="1" x14ac:dyDescent="0.35">
      <c r="A74" s="88"/>
      <c r="B74" s="78" t="s">
        <v>116</v>
      </c>
      <c r="C74" s="80" t="s">
        <v>93</v>
      </c>
      <c r="D74" s="80">
        <v>62</v>
      </c>
      <c r="E74" s="50"/>
      <c r="F74" s="50"/>
      <c r="G74" s="31">
        <f t="shared" si="27"/>
        <v>0</v>
      </c>
      <c r="H74" s="31">
        <f t="shared" si="28"/>
        <v>0</v>
      </c>
      <c r="I74" s="31">
        <f t="shared" si="29"/>
        <v>0</v>
      </c>
      <c r="J74" s="31">
        <f t="shared" si="30"/>
        <v>0</v>
      </c>
      <c r="K74" s="73"/>
    </row>
    <row r="75" spans="1:15" s="3" customFormat="1" ht="19.149999999999999" customHeight="1" x14ac:dyDescent="0.35">
      <c r="A75" s="88"/>
      <c r="B75" s="78" t="s">
        <v>117</v>
      </c>
      <c r="C75" s="80" t="s">
        <v>115</v>
      </c>
      <c r="D75" s="80">
        <v>30</v>
      </c>
      <c r="E75" s="50"/>
      <c r="F75" s="50"/>
      <c r="G75" s="31">
        <f t="shared" si="27"/>
        <v>0</v>
      </c>
      <c r="H75" s="31">
        <f t="shared" si="28"/>
        <v>0</v>
      </c>
      <c r="I75" s="31">
        <f t="shared" si="29"/>
        <v>0</v>
      </c>
      <c r="J75" s="31">
        <f t="shared" si="30"/>
        <v>0</v>
      </c>
      <c r="K75" s="73"/>
    </row>
    <row r="76" spans="1:15" s="3" customFormat="1" ht="19.149999999999999" customHeight="1" x14ac:dyDescent="0.35">
      <c r="A76" s="88"/>
      <c r="B76" s="78" t="s">
        <v>118</v>
      </c>
      <c r="C76" s="80" t="s">
        <v>64</v>
      </c>
      <c r="D76" s="80">
        <v>62</v>
      </c>
      <c r="E76" s="50"/>
      <c r="F76" s="50"/>
      <c r="G76" s="31">
        <f t="shared" si="27"/>
        <v>0</v>
      </c>
      <c r="H76" s="31">
        <f t="shared" si="28"/>
        <v>0</v>
      </c>
      <c r="I76" s="31">
        <f t="shared" si="29"/>
        <v>0</v>
      </c>
      <c r="J76" s="31">
        <f t="shared" si="30"/>
        <v>0</v>
      </c>
      <c r="K76" s="73"/>
    </row>
    <row r="77" spans="1:15" ht="18.75" x14ac:dyDescent="0.25">
      <c r="A77" s="87" t="s">
        <v>50</v>
      </c>
      <c r="B77" s="57" t="s">
        <v>139</v>
      </c>
      <c r="C77" s="58"/>
      <c r="D77" s="59"/>
      <c r="E77" s="65"/>
      <c r="F77" s="65"/>
      <c r="G77" s="60">
        <f>SUM(G78:G83)</f>
        <v>0</v>
      </c>
      <c r="H77" s="60">
        <f t="shared" ref="H77:J77" si="31">SUM(H78:H83)</f>
        <v>0</v>
      </c>
      <c r="I77" s="60">
        <f t="shared" si="31"/>
        <v>0</v>
      </c>
      <c r="J77" s="60">
        <f t="shared" si="31"/>
        <v>0</v>
      </c>
      <c r="K77" s="65"/>
    </row>
    <row r="78" spans="1:15" s="3" customFormat="1" ht="19.149999999999999" customHeight="1" x14ac:dyDescent="0.35">
      <c r="A78" s="88"/>
      <c r="B78" s="78" t="s">
        <v>119</v>
      </c>
      <c r="C78" s="80" t="s">
        <v>64</v>
      </c>
      <c r="D78" s="80">
        <v>173</v>
      </c>
      <c r="E78" s="50"/>
      <c r="F78" s="50"/>
      <c r="G78" s="31">
        <f t="shared" ref="G78:G83" si="32">E78+F78</f>
        <v>0</v>
      </c>
      <c r="H78" s="31">
        <f t="shared" ref="H78:H83" si="33">E78*D78</f>
        <v>0</v>
      </c>
      <c r="I78" s="31">
        <f t="shared" ref="I78:I83" si="34">F78*D78</f>
        <v>0</v>
      </c>
      <c r="J78" s="31">
        <f t="shared" ref="J78:J83" si="35">H78+I78</f>
        <v>0</v>
      </c>
      <c r="K78" s="73"/>
    </row>
    <row r="79" spans="1:15" s="3" customFormat="1" ht="36" customHeight="1" x14ac:dyDescent="0.35">
      <c r="A79" s="88"/>
      <c r="B79" s="78" t="s">
        <v>120</v>
      </c>
      <c r="C79" s="80" t="s">
        <v>64</v>
      </c>
      <c r="D79" s="80">
        <v>173</v>
      </c>
      <c r="E79" s="50"/>
      <c r="F79" s="50"/>
      <c r="G79" s="31">
        <f t="shared" si="32"/>
        <v>0</v>
      </c>
      <c r="H79" s="31">
        <f t="shared" si="33"/>
        <v>0</v>
      </c>
      <c r="I79" s="31">
        <f t="shared" si="34"/>
        <v>0</v>
      </c>
      <c r="J79" s="31">
        <f t="shared" si="35"/>
        <v>0</v>
      </c>
      <c r="K79" s="73"/>
    </row>
    <row r="80" spans="1:15" s="3" customFormat="1" ht="19.149999999999999" customHeight="1" x14ac:dyDescent="0.35">
      <c r="A80" s="88"/>
      <c r="B80" s="74" t="s">
        <v>121</v>
      </c>
      <c r="C80" s="70" t="s">
        <v>64</v>
      </c>
      <c r="D80" s="70">
        <v>50</v>
      </c>
      <c r="E80" s="50"/>
      <c r="F80" s="50"/>
      <c r="G80" s="31">
        <f t="shared" si="32"/>
        <v>0</v>
      </c>
      <c r="H80" s="31">
        <f t="shared" si="33"/>
        <v>0</v>
      </c>
      <c r="I80" s="31">
        <f t="shared" si="34"/>
        <v>0</v>
      </c>
      <c r="J80" s="31">
        <f t="shared" si="35"/>
        <v>0</v>
      </c>
      <c r="K80" s="73"/>
    </row>
    <row r="81" spans="1:11" s="3" customFormat="1" ht="19.149999999999999" customHeight="1" x14ac:dyDescent="0.35">
      <c r="A81" s="88"/>
      <c r="B81" s="74" t="s">
        <v>122</v>
      </c>
      <c r="C81" s="70" t="s">
        <v>64</v>
      </c>
      <c r="D81" s="70">
        <v>18</v>
      </c>
      <c r="E81" s="50"/>
      <c r="F81" s="50"/>
      <c r="G81" s="31">
        <f t="shared" si="32"/>
        <v>0</v>
      </c>
      <c r="H81" s="31">
        <f t="shared" si="33"/>
        <v>0</v>
      </c>
      <c r="I81" s="31">
        <f t="shared" si="34"/>
        <v>0</v>
      </c>
      <c r="J81" s="31">
        <f t="shared" si="35"/>
        <v>0</v>
      </c>
      <c r="K81" s="73"/>
    </row>
    <row r="82" spans="1:11" s="3" customFormat="1" ht="33.6" customHeight="1" x14ac:dyDescent="0.35">
      <c r="A82" s="88"/>
      <c r="B82" s="74" t="s">
        <v>123</v>
      </c>
      <c r="C82" s="70" t="s">
        <v>64</v>
      </c>
      <c r="D82" s="70">
        <v>15</v>
      </c>
      <c r="E82" s="50"/>
      <c r="F82" s="50"/>
      <c r="G82" s="31">
        <f t="shared" si="32"/>
        <v>0</v>
      </c>
      <c r="H82" s="31">
        <f t="shared" si="33"/>
        <v>0</v>
      </c>
      <c r="I82" s="31">
        <f t="shared" si="34"/>
        <v>0</v>
      </c>
      <c r="J82" s="31">
        <f t="shared" si="35"/>
        <v>0</v>
      </c>
      <c r="K82" s="73"/>
    </row>
    <row r="83" spans="1:11" s="3" customFormat="1" ht="19.149999999999999" customHeight="1" x14ac:dyDescent="0.35">
      <c r="A83" s="88"/>
      <c r="B83" s="74" t="s">
        <v>124</v>
      </c>
      <c r="C83" s="70" t="s">
        <v>64</v>
      </c>
      <c r="D83" s="70">
        <v>75</v>
      </c>
      <c r="E83" s="50"/>
      <c r="F83" s="50"/>
      <c r="G83" s="31">
        <f t="shared" si="32"/>
        <v>0</v>
      </c>
      <c r="H83" s="31">
        <f t="shared" si="33"/>
        <v>0</v>
      </c>
      <c r="I83" s="31">
        <f t="shared" si="34"/>
        <v>0</v>
      </c>
      <c r="J83" s="31">
        <f t="shared" si="35"/>
        <v>0</v>
      </c>
      <c r="K83" s="73"/>
    </row>
    <row r="84" spans="1:11" ht="18.75" x14ac:dyDescent="0.25">
      <c r="A84" s="87" t="s">
        <v>51</v>
      </c>
      <c r="B84" s="57" t="s">
        <v>138</v>
      </c>
      <c r="C84" s="58"/>
      <c r="D84" s="59"/>
      <c r="E84" s="65"/>
      <c r="F84" s="65"/>
      <c r="G84" s="60">
        <f>SUM(G85:G92)</f>
        <v>0</v>
      </c>
      <c r="H84" s="60">
        <f t="shared" ref="H84:J84" si="36">SUM(H85:H92)</f>
        <v>0</v>
      </c>
      <c r="I84" s="60">
        <f t="shared" si="36"/>
        <v>0</v>
      </c>
      <c r="J84" s="60">
        <f t="shared" si="36"/>
        <v>0</v>
      </c>
      <c r="K84" s="65"/>
    </row>
    <row r="85" spans="1:11" s="3" customFormat="1" ht="19.149999999999999" customHeight="1" x14ac:dyDescent="0.35">
      <c r="A85" s="88"/>
      <c r="B85" s="74" t="s">
        <v>125</v>
      </c>
      <c r="C85" s="70" t="s">
        <v>64</v>
      </c>
      <c r="D85" s="70">
        <v>20</v>
      </c>
      <c r="E85" s="50"/>
      <c r="F85" s="75"/>
      <c r="G85" s="31">
        <f t="shared" ref="G85:G92" si="37">E85+F85</f>
        <v>0</v>
      </c>
      <c r="H85" s="31">
        <f t="shared" ref="H85:H92" si="38">E85*D85</f>
        <v>0</v>
      </c>
      <c r="I85" s="31">
        <f t="shared" ref="I85:I92" si="39">F85*D85</f>
        <v>0</v>
      </c>
      <c r="J85" s="31">
        <f t="shared" ref="J85:J92" si="40">H85+I85</f>
        <v>0</v>
      </c>
      <c r="K85" s="73"/>
    </row>
    <row r="86" spans="1:11" s="3" customFormat="1" ht="42.6" customHeight="1" x14ac:dyDescent="0.35">
      <c r="A86" s="88"/>
      <c r="B86" s="74" t="s">
        <v>126</v>
      </c>
      <c r="C86" s="70" t="s">
        <v>64</v>
      </c>
      <c r="D86" s="70">
        <v>2</v>
      </c>
      <c r="E86" s="50"/>
      <c r="F86" s="75"/>
      <c r="G86" s="31">
        <f t="shared" si="37"/>
        <v>0</v>
      </c>
      <c r="H86" s="31">
        <f t="shared" si="38"/>
        <v>0</v>
      </c>
      <c r="I86" s="31">
        <f t="shared" si="39"/>
        <v>0</v>
      </c>
      <c r="J86" s="31">
        <f t="shared" si="40"/>
        <v>0</v>
      </c>
      <c r="K86" s="73"/>
    </row>
    <row r="87" spans="1:11" s="3" customFormat="1" ht="19.149999999999999" customHeight="1" x14ac:dyDescent="0.35">
      <c r="A87" s="88"/>
      <c r="B87" s="74" t="s">
        <v>127</v>
      </c>
      <c r="C87" s="70" t="s">
        <v>64</v>
      </c>
      <c r="D87" s="70">
        <v>4</v>
      </c>
      <c r="E87" s="50"/>
      <c r="F87" s="75"/>
      <c r="G87" s="31">
        <f t="shared" si="37"/>
        <v>0</v>
      </c>
      <c r="H87" s="31">
        <f t="shared" si="38"/>
        <v>0</v>
      </c>
      <c r="I87" s="31">
        <f t="shared" si="39"/>
        <v>0</v>
      </c>
      <c r="J87" s="31">
        <f t="shared" si="40"/>
        <v>0</v>
      </c>
      <c r="K87" s="73"/>
    </row>
    <row r="88" spans="1:11" s="3" customFormat="1" ht="19.149999999999999" customHeight="1" x14ac:dyDescent="0.35">
      <c r="A88" s="88"/>
      <c r="B88" s="74" t="s">
        <v>128</v>
      </c>
      <c r="C88" s="70" t="s">
        <v>35</v>
      </c>
      <c r="D88" s="70">
        <v>167.1</v>
      </c>
      <c r="E88" s="95"/>
      <c r="F88" s="71"/>
      <c r="G88" s="31">
        <f t="shared" si="37"/>
        <v>0</v>
      </c>
      <c r="H88" s="31">
        <f t="shared" si="38"/>
        <v>0</v>
      </c>
      <c r="I88" s="31">
        <f t="shared" si="39"/>
        <v>0</v>
      </c>
      <c r="J88" s="31">
        <f t="shared" si="40"/>
        <v>0</v>
      </c>
      <c r="K88" s="73"/>
    </row>
    <row r="89" spans="1:11" s="3" customFormat="1" ht="19.149999999999999" customHeight="1" x14ac:dyDescent="0.35">
      <c r="A89" s="89"/>
      <c r="B89" s="90" t="s">
        <v>129</v>
      </c>
      <c r="C89" s="69" t="s">
        <v>64</v>
      </c>
      <c r="D89" s="70">
        <v>8</v>
      </c>
      <c r="E89" s="95"/>
      <c r="F89" s="71"/>
      <c r="G89" s="31">
        <f t="shared" si="37"/>
        <v>0</v>
      </c>
      <c r="H89" s="31">
        <f t="shared" si="38"/>
        <v>0</v>
      </c>
      <c r="I89" s="31">
        <f t="shared" si="39"/>
        <v>0</v>
      </c>
      <c r="J89" s="31">
        <f t="shared" si="40"/>
        <v>0</v>
      </c>
      <c r="K89" s="73"/>
    </row>
    <row r="90" spans="1:11" s="3" customFormat="1" ht="19.149999999999999" customHeight="1" x14ac:dyDescent="0.35">
      <c r="A90" s="89"/>
      <c r="B90" s="90" t="s">
        <v>130</v>
      </c>
      <c r="C90" s="69" t="s">
        <v>64</v>
      </c>
      <c r="D90" s="70">
        <v>20</v>
      </c>
      <c r="E90" s="95"/>
      <c r="F90" s="71"/>
      <c r="G90" s="31">
        <f t="shared" si="37"/>
        <v>0</v>
      </c>
      <c r="H90" s="31">
        <f t="shared" si="38"/>
        <v>0</v>
      </c>
      <c r="I90" s="31">
        <f t="shared" si="39"/>
        <v>0</v>
      </c>
      <c r="J90" s="31">
        <f t="shared" si="40"/>
        <v>0</v>
      </c>
      <c r="K90" s="73"/>
    </row>
    <row r="91" spans="1:11" s="3" customFormat="1" ht="42.6" customHeight="1" x14ac:dyDescent="0.35">
      <c r="A91" s="88"/>
      <c r="B91" s="74" t="s">
        <v>131</v>
      </c>
      <c r="C91" s="70" t="s">
        <v>64</v>
      </c>
      <c r="D91" s="70">
        <v>5</v>
      </c>
      <c r="E91" s="50"/>
      <c r="F91" s="75"/>
      <c r="G91" s="31">
        <f t="shared" si="37"/>
        <v>0</v>
      </c>
      <c r="H91" s="31">
        <f t="shared" si="38"/>
        <v>0</v>
      </c>
      <c r="I91" s="31">
        <f t="shared" si="39"/>
        <v>0</v>
      </c>
      <c r="J91" s="31">
        <f t="shared" si="40"/>
        <v>0</v>
      </c>
      <c r="K91" s="76"/>
    </row>
    <row r="92" spans="1:11" s="3" customFormat="1" ht="42.6" customHeight="1" x14ac:dyDescent="0.35">
      <c r="A92" s="88"/>
      <c r="B92" s="74" t="s">
        <v>132</v>
      </c>
      <c r="C92" s="70" t="s">
        <v>64</v>
      </c>
      <c r="D92" s="70">
        <v>1</v>
      </c>
      <c r="E92" s="50"/>
      <c r="F92" s="75"/>
      <c r="G92" s="31">
        <f t="shared" si="37"/>
        <v>0</v>
      </c>
      <c r="H92" s="31">
        <f t="shared" si="38"/>
        <v>0</v>
      </c>
      <c r="I92" s="31">
        <f t="shared" si="39"/>
        <v>0</v>
      </c>
      <c r="J92" s="31">
        <f t="shared" si="40"/>
        <v>0</v>
      </c>
      <c r="K92" s="76"/>
    </row>
    <row r="93" spans="1:11" ht="18.75" x14ac:dyDescent="0.25">
      <c r="A93" s="87" t="s">
        <v>52</v>
      </c>
      <c r="B93" s="57" t="s">
        <v>137</v>
      </c>
      <c r="C93" s="58"/>
      <c r="D93" s="59"/>
      <c r="E93" s="65"/>
      <c r="F93" s="65"/>
      <c r="G93" s="60">
        <f>SUM(G94:G96)</f>
        <v>0</v>
      </c>
      <c r="H93" s="60">
        <f t="shared" ref="H93:J93" si="41">SUM(H94:H96)</f>
        <v>0</v>
      </c>
      <c r="I93" s="60">
        <f t="shared" si="41"/>
        <v>0</v>
      </c>
      <c r="J93" s="60">
        <f t="shared" si="41"/>
        <v>0</v>
      </c>
      <c r="K93" s="65"/>
    </row>
    <row r="94" spans="1:11" s="3" customFormat="1" ht="19.149999999999999" customHeight="1" x14ac:dyDescent="0.35">
      <c r="A94" s="88"/>
      <c r="B94" s="74" t="s">
        <v>133</v>
      </c>
      <c r="C94" s="70" t="s">
        <v>35</v>
      </c>
      <c r="D94" s="70">
        <v>954</v>
      </c>
      <c r="E94" s="50"/>
      <c r="F94" s="75"/>
      <c r="G94" s="31">
        <f t="shared" ref="G94:G96" si="42">E94+F94</f>
        <v>0</v>
      </c>
      <c r="H94" s="31">
        <f t="shared" ref="H94:H96" si="43">E94*D94</f>
        <v>0</v>
      </c>
      <c r="I94" s="31">
        <f t="shared" ref="I94:I96" si="44">F94*D94</f>
        <v>0</v>
      </c>
      <c r="J94" s="31">
        <f t="shared" ref="J94:J96" si="45">H94+I94</f>
        <v>0</v>
      </c>
      <c r="K94" s="76"/>
    </row>
    <row r="95" spans="1:11" s="3" customFormat="1" ht="19.149999999999999" customHeight="1" x14ac:dyDescent="0.35">
      <c r="A95" s="88"/>
      <c r="B95" s="74" t="s">
        <v>134</v>
      </c>
      <c r="C95" s="70" t="s">
        <v>35</v>
      </c>
      <c r="D95" s="70">
        <v>413</v>
      </c>
      <c r="E95" s="50"/>
      <c r="F95" s="75"/>
      <c r="G95" s="31">
        <f t="shared" si="42"/>
        <v>0</v>
      </c>
      <c r="H95" s="31">
        <f t="shared" si="43"/>
        <v>0</v>
      </c>
      <c r="I95" s="31">
        <f t="shared" si="44"/>
        <v>0</v>
      </c>
      <c r="J95" s="31">
        <f t="shared" si="45"/>
        <v>0</v>
      </c>
      <c r="K95" s="76"/>
    </row>
    <row r="96" spans="1:11" s="3" customFormat="1" ht="19.149999999999999" customHeight="1" x14ac:dyDescent="0.35">
      <c r="A96" s="88"/>
      <c r="B96" s="74" t="s">
        <v>135</v>
      </c>
      <c r="C96" s="70" t="s">
        <v>35</v>
      </c>
      <c r="D96" s="70">
        <v>52</v>
      </c>
      <c r="E96" s="50"/>
      <c r="F96" s="50"/>
      <c r="G96" s="31">
        <f t="shared" si="42"/>
        <v>0</v>
      </c>
      <c r="H96" s="31">
        <f t="shared" si="43"/>
        <v>0</v>
      </c>
      <c r="I96" s="31">
        <f t="shared" si="44"/>
        <v>0</v>
      </c>
      <c r="J96" s="31">
        <f t="shared" si="45"/>
        <v>0</v>
      </c>
      <c r="K96" s="76"/>
    </row>
    <row r="97" spans="1:13" ht="18.75" x14ac:dyDescent="0.25">
      <c r="A97" s="87" t="s">
        <v>53</v>
      </c>
      <c r="B97" s="57" t="s">
        <v>56</v>
      </c>
      <c r="C97" s="58"/>
      <c r="D97" s="59"/>
      <c r="E97" s="65"/>
      <c r="F97" s="65"/>
      <c r="G97" s="60">
        <f>G98</f>
        <v>0</v>
      </c>
      <c r="H97" s="60">
        <f t="shared" ref="H97:J97" si="46">H98</f>
        <v>0</v>
      </c>
      <c r="I97" s="60">
        <f t="shared" si="46"/>
        <v>0</v>
      </c>
      <c r="J97" s="60">
        <f t="shared" si="46"/>
        <v>0</v>
      </c>
      <c r="K97" s="65"/>
    </row>
    <row r="98" spans="1:13" s="3" customFormat="1" ht="23.45" customHeight="1" x14ac:dyDescent="0.35">
      <c r="A98" s="88"/>
      <c r="B98" s="74" t="s">
        <v>56</v>
      </c>
      <c r="C98" s="70" t="s">
        <v>136</v>
      </c>
      <c r="D98" s="70">
        <v>1</v>
      </c>
      <c r="E98" s="75"/>
      <c r="F98" s="50"/>
      <c r="G98" s="31">
        <f>E98+F98</f>
        <v>0</v>
      </c>
      <c r="H98" s="31">
        <f>E98*D98</f>
        <v>0</v>
      </c>
      <c r="I98" s="31">
        <f>F98*D98</f>
        <v>0</v>
      </c>
      <c r="J98" s="31">
        <f>H98+I98</f>
        <v>0</v>
      </c>
      <c r="K98" s="73"/>
    </row>
    <row r="99" spans="1:13" s="4" customFormat="1" ht="21" x14ac:dyDescent="0.35">
      <c r="A99" s="55"/>
      <c r="B99" s="101" t="s">
        <v>57</v>
      </c>
      <c r="C99" s="101"/>
      <c r="D99" s="101"/>
      <c r="E99" s="66"/>
      <c r="F99" s="66"/>
      <c r="G99" s="56"/>
      <c r="H99" s="56">
        <f>H11+H22+H29+H41+H48+H52+H70+H77+H84+H93+H97</f>
        <v>0</v>
      </c>
      <c r="I99" s="56">
        <f t="shared" ref="I99:J99" si="47">I11+I22+I29+I41+I48+I52+I70+I77+I84+I93+I97</f>
        <v>0</v>
      </c>
      <c r="J99" s="56">
        <f t="shared" si="47"/>
        <v>0</v>
      </c>
      <c r="K99" s="67"/>
    </row>
    <row r="100" spans="1:13" ht="22.5" x14ac:dyDescent="0.25">
      <c r="A100" s="102" t="s">
        <v>12</v>
      </c>
      <c r="B100" s="102"/>
      <c r="C100" s="102"/>
      <c r="D100" s="102"/>
      <c r="E100" s="110"/>
      <c r="F100" s="110"/>
      <c r="G100" s="110"/>
      <c r="H100" s="110"/>
      <c r="I100" s="110"/>
      <c r="J100" s="110"/>
      <c r="K100" s="110"/>
    </row>
    <row r="101" spans="1:13" s="5" customFormat="1" ht="38.25" customHeight="1" x14ac:dyDescent="0.25">
      <c r="A101" s="61">
        <v>1</v>
      </c>
      <c r="B101" s="97" t="s">
        <v>39</v>
      </c>
      <c r="C101" s="97"/>
      <c r="D101" s="97"/>
      <c r="E101" s="98"/>
      <c r="F101" s="98"/>
      <c r="G101" s="98"/>
      <c r="H101" s="98"/>
      <c r="I101" s="98"/>
      <c r="J101" s="98"/>
      <c r="K101" s="98"/>
    </row>
    <row r="102" spans="1:13" s="5" customFormat="1" ht="26.45" customHeight="1" x14ac:dyDescent="0.35">
      <c r="A102" s="61">
        <v>2</v>
      </c>
      <c r="B102" s="97" t="s">
        <v>147</v>
      </c>
      <c r="C102" s="97"/>
      <c r="D102" s="97"/>
      <c r="E102" s="98"/>
      <c r="F102" s="98"/>
      <c r="G102" s="98"/>
      <c r="H102" s="98"/>
      <c r="I102" s="98"/>
      <c r="J102" s="98"/>
      <c r="K102" s="98"/>
      <c r="M102" s="113"/>
    </row>
    <row r="103" spans="1:13" s="5" customFormat="1" ht="46.9" customHeight="1" x14ac:dyDescent="0.35">
      <c r="A103" s="61">
        <v>3</v>
      </c>
      <c r="B103" s="97" t="s">
        <v>13</v>
      </c>
      <c r="C103" s="97"/>
      <c r="D103" s="97"/>
      <c r="E103" s="98"/>
      <c r="F103" s="98"/>
      <c r="G103" s="98"/>
      <c r="H103" s="98"/>
      <c r="I103" s="98"/>
      <c r="J103" s="98"/>
      <c r="K103" s="98"/>
      <c r="M103" s="113"/>
    </row>
    <row r="104" spans="1:13" s="5" customFormat="1" ht="47.25" customHeight="1" x14ac:dyDescent="0.35">
      <c r="A104" s="61">
        <f t="shared" ref="A104:A123" si="48">A103+1</f>
        <v>4</v>
      </c>
      <c r="B104" s="97" t="s">
        <v>40</v>
      </c>
      <c r="C104" s="97"/>
      <c r="D104" s="97"/>
      <c r="E104" s="98"/>
      <c r="F104" s="98"/>
      <c r="G104" s="98"/>
      <c r="H104" s="98"/>
      <c r="I104" s="98"/>
      <c r="J104" s="98"/>
      <c r="K104" s="98"/>
      <c r="M104" s="4"/>
    </row>
    <row r="105" spans="1:13" s="5" customFormat="1" ht="44.45" customHeight="1" x14ac:dyDescent="0.35">
      <c r="A105" s="61">
        <f t="shared" si="48"/>
        <v>5</v>
      </c>
      <c r="B105" s="97" t="s">
        <v>14</v>
      </c>
      <c r="C105" s="97"/>
      <c r="D105" s="97"/>
      <c r="E105" s="98"/>
      <c r="F105" s="98"/>
      <c r="G105" s="98"/>
      <c r="H105" s="98"/>
      <c r="I105" s="98"/>
      <c r="J105" s="98"/>
      <c r="K105" s="98"/>
      <c r="M105" s="4"/>
    </row>
    <row r="106" spans="1:13" s="5" customFormat="1" ht="35.450000000000003" customHeight="1" x14ac:dyDescent="0.25">
      <c r="A106" s="61">
        <f t="shared" si="48"/>
        <v>6</v>
      </c>
      <c r="B106" s="97" t="s">
        <v>15</v>
      </c>
      <c r="C106" s="97"/>
      <c r="D106" s="97"/>
      <c r="E106" s="98"/>
      <c r="F106" s="98"/>
      <c r="G106" s="98"/>
      <c r="H106" s="98"/>
      <c r="I106" s="98"/>
      <c r="J106" s="98"/>
      <c r="K106" s="98"/>
    </row>
    <row r="107" spans="1:13" s="5" customFormat="1" ht="28.9" customHeight="1" x14ac:dyDescent="0.25">
      <c r="A107" s="61">
        <f t="shared" si="48"/>
        <v>7</v>
      </c>
      <c r="B107" s="97" t="s">
        <v>16</v>
      </c>
      <c r="C107" s="97"/>
      <c r="D107" s="97"/>
      <c r="E107" s="98"/>
      <c r="F107" s="98"/>
      <c r="G107" s="98"/>
      <c r="H107" s="98"/>
      <c r="I107" s="98"/>
      <c r="J107" s="98"/>
      <c r="K107" s="98"/>
    </row>
    <row r="108" spans="1:13" s="5" customFormat="1" ht="28.9" customHeight="1" x14ac:dyDescent="0.25">
      <c r="A108" s="61">
        <f t="shared" si="48"/>
        <v>8</v>
      </c>
      <c r="B108" s="97" t="s">
        <v>41</v>
      </c>
      <c r="C108" s="97"/>
      <c r="D108" s="97"/>
      <c r="E108" s="98"/>
      <c r="F108" s="98"/>
      <c r="G108" s="98"/>
      <c r="H108" s="98"/>
      <c r="I108" s="98"/>
      <c r="J108" s="98"/>
      <c r="K108" s="98"/>
    </row>
    <row r="109" spans="1:13" s="5" customFormat="1" ht="28.9" customHeight="1" x14ac:dyDescent="0.25">
      <c r="A109" s="61">
        <f t="shared" si="48"/>
        <v>9</v>
      </c>
      <c r="B109" s="97" t="s">
        <v>42</v>
      </c>
      <c r="C109" s="97"/>
      <c r="D109" s="97"/>
      <c r="E109" s="98"/>
      <c r="F109" s="98"/>
      <c r="G109" s="98"/>
      <c r="H109" s="98"/>
      <c r="I109" s="98"/>
      <c r="J109" s="98"/>
      <c r="K109" s="98"/>
    </row>
    <row r="110" spans="1:13" s="5" customFormat="1" ht="28.9" customHeight="1" x14ac:dyDescent="0.25">
      <c r="A110" s="61">
        <f t="shared" si="48"/>
        <v>10</v>
      </c>
      <c r="B110" s="97" t="s">
        <v>43</v>
      </c>
      <c r="C110" s="97"/>
      <c r="D110" s="97"/>
      <c r="E110" s="98"/>
      <c r="F110" s="98"/>
      <c r="G110" s="98"/>
      <c r="H110" s="98"/>
      <c r="I110" s="98"/>
      <c r="J110" s="98"/>
      <c r="K110" s="98"/>
    </row>
    <row r="111" spans="1:13" s="5" customFormat="1" ht="40.9" customHeight="1" x14ac:dyDescent="0.25">
      <c r="A111" s="61">
        <f t="shared" si="48"/>
        <v>11</v>
      </c>
      <c r="B111" s="97" t="s">
        <v>44</v>
      </c>
      <c r="C111" s="97"/>
      <c r="D111" s="97"/>
      <c r="E111" s="98"/>
      <c r="F111" s="98"/>
      <c r="G111" s="98"/>
      <c r="H111" s="98"/>
      <c r="I111" s="98"/>
      <c r="J111" s="98"/>
      <c r="K111" s="98"/>
    </row>
    <row r="112" spans="1:13" s="5" customFormat="1" ht="28.9" customHeight="1" x14ac:dyDescent="0.25">
      <c r="A112" s="61">
        <f t="shared" si="48"/>
        <v>12</v>
      </c>
      <c r="B112" s="97" t="s">
        <v>17</v>
      </c>
      <c r="C112" s="97"/>
      <c r="D112" s="97"/>
      <c r="E112" s="98"/>
      <c r="F112" s="98"/>
      <c r="G112" s="98"/>
      <c r="H112" s="98"/>
      <c r="I112" s="98"/>
      <c r="J112" s="98"/>
      <c r="K112" s="98"/>
    </row>
    <row r="113" spans="1:11" s="5" customFormat="1" ht="28.9" customHeight="1" x14ac:dyDescent="0.25">
      <c r="A113" s="61">
        <f t="shared" si="48"/>
        <v>13</v>
      </c>
      <c r="B113" s="97" t="s">
        <v>18</v>
      </c>
      <c r="C113" s="97"/>
      <c r="D113" s="97"/>
      <c r="E113" s="98"/>
      <c r="F113" s="98"/>
      <c r="G113" s="98"/>
      <c r="H113" s="98"/>
      <c r="I113" s="98"/>
      <c r="J113" s="98"/>
      <c r="K113" s="98"/>
    </row>
    <row r="114" spans="1:11" s="5" customFormat="1" ht="28.9" customHeight="1" x14ac:dyDescent="0.25">
      <c r="A114" s="61">
        <f t="shared" si="48"/>
        <v>14</v>
      </c>
      <c r="B114" s="97" t="s">
        <v>19</v>
      </c>
      <c r="C114" s="97"/>
      <c r="D114" s="97"/>
      <c r="E114" s="98"/>
      <c r="F114" s="98"/>
      <c r="G114" s="98"/>
      <c r="H114" s="98"/>
      <c r="I114" s="98"/>
      <c r="J114" s="98"/>
      <c r="K114" s="98"/>
    </row>
    <row r="115" spans="1:11" s="5" customFormat="1" ht="43.5" customHeight="1" x14ac:dyDescent="0.25">
      <c r="A115" s="61">
        <f t="shared" si="48"/>
        <v>15</v>
      </c>
      <c r="B115" s="97" t="s">
        <v>45</v>
      </c>
      <c r="C115" s="97"/>
      <c r="D115" s="97"/>
      <c r="E115" s="98"/>
      <c r="F115" s="98"/>
      <c r="G115" s="98"/>
      <c r="H115" s="98"/>
      <c r="I115" s="98"/>
      <c r="J115" s="98"/>
      <c r="K115" s="98"/>
    </row>
    <row r="116" spans="1:11" s="5" customFormat="1" ht="36" customHeight="1" x14ac:dyDescent="0.25">
      <c r="A116" s="61">
        <f t="shared" si="48"/>
        <v>16</v>
      </c>
      <c r="B116" s="97" t="s">
        <v>36</v>
      </c>
      <c r="C116" s="97"/>
      <c r="D116" s="97"/>
      <c r="E116" s="98"/>
      <c r="F116" s="98"/>
      <c r="G116" s="98"/>
      <c r="H116" s="98"/>
      <c r="I116" s="98"/>
      <c r="J116" s="98"/>
      <c r="K116" s="98"/>
    </row>
    <row r="117" spans="1:11" s="5" customFormat="1" ht="28.9" customHeight="1" x14ac:dyDescent="0.25">
      <c r="A117" s="61">
        <f t="shared" si="48"/>
        <v>17</v>
      </c>
      <c r="B117" s="97" t="s">
        <v>46</v>
      </c>
      <c r="C117" s="97"/>
      <c r="D117" s="97"/>
      <c r="E117" s="98"/>
      <c r="F117" s="98"/>
      <c r="G117" s="98"/>
      <c r="H117" s="98"/>
      <c r="I117" s="98"/>
      <c r="J117" s="98"/>
      <c r="K117" s="98"/>
    </row>
    <row r="118" spans="1:11" s="5" customFormat="1" ht="28.9" customHeight="1" x14ac:dyDescent="0.25">
      <c r="A118" s="61">
        <f t="shared" si="48"/>
        <v>18</v>
      </c>
      <c r="B118" s="97" t="s">
        <v>20</v>
      </c>
      <c r="C118" s="97"/>
      <c r="D118" s="97"/>
      <c r="E118" s="98"/>
      <c r="F118" s="98"/>
      <c r="G118" s="98"/>
      <c r="H118" s="98"/>
      <c r="I118" s="98"/>
      <c r="J118" s="98"/>
      <c r="K118" s="98"/>
    </row>
    <row r="119" spans="1:11" s="5" customFormat="1" ht="73.150000000000006" customHeight="1" x14ac:dyDescent="0.25">
      <c r="A119" s="61">
        <f t="shared" si="48"/>
        <v>19</v>
      </c>
      <c r="B119" s="97" t="s">
        <v>47</v>
      </c>
      <c r="C119" s="97"/>
      <c r="D119" s="97"/>
      <c r="E119" s="98" t="s">
        <v>34</v>
      </c>
      <c r="F119" s="98"/>
      <c r="G119" s="98"/>
      <c r="H119" s="98"/>
      <c r="I119" s="98"/>
      <c r="J119" s="98"/>
      <c r="K119" s="98"/>
    </row>
    <row r="120" spans="1:11" s="5" customFormat="1" ht="73.150000000000006" customHeight="1" x14ac:dyDescent="0.25">
      <c r="A120" s="61">
        <f t="shared" si="48"/>
        <v>20</v>
      </c>
      <c r="B120" s="97" t="s">
        <v>21</v>
      </c>
      <c r="C120" s="97"/>
      <c r="D120" s="97"/>
      <c r="E120" s="98" t="s">
        <v>34</v>
      </c>
      <c r="F120" s="98"/>
      <c r="G120" s="98"/>
      <c r="H120" s="98"/>
      <c r="I120" s="98"/>
      <c r="J120" s="98"/>
      <c r="K120" s="98"/>
    </row>
    <row r="121" spans="1:11" s="5" customFormat="1" ht="47.25" customHeight="1" x14ac:dyDescent="0.25">
      <c r="A121" s="61">
        <f t="shared" si="48"/>
        <v>21</v>
      </c>
      <c r="B121" s="97" t="s">
        <v>22</v>
      </c>
      <c r="C121" s="97"/>
      <c r="D121" s="97"/>
      <c r="E121" s="98"/>
      <c r="F121" s="98"/>
      <c r="G121" s="98"/>
      <c r="H121" s="98"/>
      <c r="I121" s="98"/>
      <c r="J121" s="98"/>
      <c r="K121" s="98"/>
    </row>
    <row r="122" spans="1:11" s="6" customFormat="1" ht="33" customHeight="1" x14ac:dyDescent="0.25">
      <c r="A122" s="61">
        <f t="shared" si="48"/>
        <v>22</v>
      </c>
      <c r="B122" s="97" t="s">
        <v>148</v>
      </c>
      <c r="C122" s="97"/>
      <c r="D122" s="97"/>
      <c r="E122" s="98"/>
      <c r="F122" s="98"/>
      <c r="G122" s="98"/>
      <c r="H122" s="98"/>
      <c r="I122" s="98"/>
      <c r="J122" s="98"/>
      <c r="K122" s="98"/>
    </row>
    <row r="123" spans="1:11" s="6" customFormat="1" ht="30.75" customHeight="1" x14ac:dyDescent="0.25">
      <c r="A123" s="61">
        <f t="shared" si="48"/>
        <v>23</v>
      </c>
      <c r="B123" s="97" t="s">
        <v>55</v>
      </c>
      <c r="C123" s="97"/>
      <c r="D123" s="97"/>
      <c r="E123" s="98"/>
      <c r="F123" s="98"/>
      <c r="G123" s="98"/>
      <c r="H123" s="98"/>
      <c r="I123" s="98"/>
      <c r="J123" s="98"/>
      <c r="K123" s="98"/>
    </row>
    <row r="124" spans="1:11" s="6" customFormat="1" ht="33" customHeight="1" x14ac:dyDescent="0.25">
      <c r="A124" s="62"/>
      <c r="B124" s="63"/>
      <c r="C124" s="63"/>
      <c r="D124" s="63"/>
      <c r="E124" s="64"/>
      <c r="F124" s="64"/>
      <c r="G124" s="64"/>
      <c r="H124" s="64"/>
      <c r="I124" s="64"/>
      <c r="J124" s="64"/>
      <c r="K124" s="64"/>
    </row>
    <row r="125" spans="1:11" ht="22.5" x14ac:dyDescent="0.3">
      <c r="B125" s="37" t="s">
        <v>23</v>
      </c>
      <c r="C125" s="35"/>
      <c r="D125" s="35"/>
    </row>
    <row r="126" spans="1:11" ht="18.75" x14ac:dyDescent="0.3">
      <c r="A126" s="51" t="s">
        <v>38</v>
      </c>
      <c r="B126" s="38" t="s">
        <v>54</v>
      </c>
      <c r="C126" s="35"/>
      <c r="D126" s="35"/>
      <c r="K126" s="40"/>
    </row>
    <row r="127" spans="1:11" x14ac:dyDescent="0.25">
      <c r="A127" s="39"/>
      <c r="C127" s="35"/>
      <c r="D127" s="35"/>
      <c r="K127" s="40"/>
    </row>
    <row r="128" spans="1:11" x14ac:dyDescent="0.25">
      <c r="A128" s="14"/>
      <c r="B128" s="28"/>
      <c r="C128" s="13"/>
      <c r="D128" s="13"/>
      <c r="E128" s="13"/>
      <c r="F128" s="13"/>
      <c r="G128" s="13"/>
      <c r="H128" s="13"/>
      <c r="I128" s="13"/>
      <c r="J128" s="13"/>
      <c r="K128" s="15"/>
    </row>
    <row r="129" spans="1:11" x14ac:dyDescent="0.25">
      <c r="A129" s="14"/>
      <c r="B129" s="28"/>
      <c r="C129" s="13"/>
      <c r="D129" s="13"/>
      <c r="E129" s="13"/>
      <c r="F129" s="13"/>
      <c r="G129" s="13"/>
      <c r="H129" s="13"/>
      <c r="I129" s="13"/>
      <c r="J129" s="13"/>
      <c r="K129" s="15"/>
    </row>
    <row r="130" spans="1:11" s="7" customFormat="1" ht="31.5" x14ac:dyDescent="0.25">
      <c r="A130" s="16"/>
      <c r="B130" s="17" t="s">
        <v>24</v>
      </c>
      <c r="C130" s="18"/>
      <c r="D130" s="9"/>
      <c r="E130" s="19"/>
      <c r="F130" s="19"/>
      <c r="G130" s="19"/>
      <c r="H130" s="19"/>
      <c r="I130" s="19"/>
      <c r="J130" s="19"/>
      <c r="K130" s="20"/>
    </row>
    <row r="131" spans="1:11" ht="30" x14ac:dyDescent="0.4">
      <c r="A131" s="21"/>
      <c r="B131" s="17"/>
      <c r="C131" s="18"/>
      <c r="D131" s="9"/>
      <c r="E131" s="22" t="s">
        <v>25</v>
      </c>
      <c r="F131" s="22"/>
      <c r="G131" s="22"/>
      <c r="H131" s="22"/>
      <c r="I131" s="22"/>
      <c r="J131" s="22"/>
      <c r="K131" s="23"/>
    </row>
    <row r="132" spans="1:11" ht="30.75" x14ac:dyDescent="0.45">
      <c r="A132" s="11"/>
      <c r="B132" s="29"/>
      <c r="C132" s="25"/>
      <c r="D132" s="10"/>
      <c r="E132" s="24"/>
      <c r="F132" s="24"/>
      <c r="G132" s="24"/>
      <c r="H132" s="24"/>
      <c r="I132" s="24"/>
      <c r="J132" s="24"/>
      <c r="K132" s="26" t="s">
        <v>26</v>
      </c>
    </row>
    <row r="133" spans="1:11" ht="22.5" x14ac:dyDescent="0.3">
      <c r="A133" s="14"/>
      <c r="B133" s="12" t="s">
        <v>23</v>
      </c>
      <c r="C133" s="13"/>
      <c r="D133" s="13"/>
      <c r="E133" s="13"/>
      <c r="F133" s="13"/>
      <c r="G133" s="13"/>
      <c r="H133" s="13"/>
      <c r="I133" s="13"/>
      <c r="J133" s="13"/>
      <c r="K133" s="15"/>
    </row>
    <row r="134" spans="1:11" ht="23.25" x14ac:dyDescent="0.35">
      <c r="A134" s="14"/>
      <c r="B134" s="11"/>
      <c r="C134" s="13"/>
      <c r="D134" s="27"/>
      <c r="E134" s="27"/>
      <c r="F134" s="27"/>
      <c r="G134" s="27"/>
      <c r="H134" s="13"/>
      <c r="I134" s="13"/>
      <c r="J134" s="13"/>
      <c r="K134" s="15"/>
    </row>
    <row r="135" spans="1:11" x14ac:dyDescent="0.25">
      <c r="A135" s="14"/>
      <c r="B135" s="28"/>
      <c r="C135" s="13"/>
      <c r="D135" s="13"/>
      <c r="E135" s="13"/>
      <c r="F135" s="13"/>
      <c r="G135" s="13"/>
      <c r="H135" s="13"/>
      <c r="I135" s="13"/>
      <c r="J135" s="13"/>
      <c r="K135" s="15"/>
    </row>
    <row r="136" spans="1:11" ht="30" x14ac:dyDescent="0.4">
      <c r="A136" s="39"/>
      <c r="B136" s="42"/>
      <c r="C136" s="35"/>
      <c r="D136" s="35"/>
      <c r="K136" s="40"/>
    </row>
    <row r="137" spans="1:11" s="8" customFormat="1" ht="30.75" x14ac:dyDescent="0.25">
      <c r="A137" s="43"/>
      <c r="B137" s="44"/>
      <c r="C137" s="45"/>
      <c r="D137" s="45"/>
      <c r="E137" s="45"/>
      <c r="F137" s="45"/>
      <c r="G137" s="45"/>
      <c r="H137" s="45"/>
      <c r="I137" s="45"/>
      <c r="J137" s="45"/>
      <c r="K137" s="46"/>
    </row>
    <row r="138" spans="1:11" s="8" customFormat="1" ht="30.75" x14ac:dyDescent="0.25">
      <c r="A138" s="43"/>
      <c r="B138" s="47"/>
      <c r="C138" s="45"/>
      <c r="D138" s="45"/>
      <c r="E138" s="45"/>
      <c r="F138" s="45"/>
      <c r="G138" s="45"/>
      <c r="H138" s="45"/>
      <c r="I138" s="45"/>
      <c r="J138" s="45"/>
      <c r="K138" s="46"/>
    </row>
    <row r="139" spans="1:11" ht="30.75" x14ac:dyDescent="0.45">
      <c r="A139" s="39"/>
      <c r="B139" s="30"/>
      <c r="C139" s="35"/>
      <c r="D139" s="35"/>
      <c r="K139" s="40"/>
    </row>
    <row r="140" spans="1:11" ht="30.75" x14ac:dyDescent="0.45">
      <c r="A140" s="39"/>
      <c r="B140" s="41"/>
      <c r="C140" s="35"/>
      <c r="D140" s="35"/>
      <c r="K140" s="40"/>
    </row>
  </sheetData>
  <sheetProtection algorithmName="SHA-512" hashValue="j6VYe0lPlIGhC3qbKjxQ3a6IUkSAL9XtMFLom+eiFUSh8LHtuTIkMwpoxNh6kTDSa2McTM4OHNr/E3wLg8F9Vg==" saltValue="naPAcMBJrtfs8DclwgIkfQ==" spinCount="100000" sheet="1" formatCells="0" formatColumns="0" formatRows="0" insertColumns="0" insertRows="0" insertHyperlinks="0" deleteColumns="0" deleteRows="0" sort="0" autoFilter="0" pivotTables="0"/>
  <mergeCells count="62">
    <mergeCell ref="B123:D123"/>
    <mergeCell ref="E123:K123"/>
    <mergeCell ref="B110:D110"/>
    <mergeCell ref="E110:K110"/>
    <mergeCell ref="B111:D111"/>
    <mergeCell ref="B114:D114"/>
    <mergeCell ref="E114:K114"/>
    <mergeCell ref="B121:D121"/>
    <mergeCell ref="E121:K121"/>
    <mergeCell ref="B118:D118"/>
    <mergeCell ref="E118:K118"/>
    <mergeCell ref="B119:D119"/>
    <mergeCell ref="E119:K119"/>
    <mergeCell ref="B120:D120"/>
    <mergeCell ref="E120:K120"/>
    <mergeCell ref="E8:G8"/>
    <mergeCell ref="E113:K113"/>
    <mergeCell ref="B117:D117"/>
    <mergeCell ref="E117:K117"/>
    <mergeCell ref="B115:D115"/>
    <mergeCell ref="E115:K115"/>
    <mergeCell ref="B116:D116"/>
    <mergeCell ref="E116:K116"/>
    <mergeCell ref="D7:D9"/>
    <mergeCell ref="B107:D107"/>
    <mergeCell ref="E107:K107"/>
    <mergeCell ref="B108:D108"/>
    <mergeCell ref="E108:K108"/>
    <mergeCell ref="B109:D109"/>
    <mergeCell ref="E109:K109"/>
    <mergeCell ref="B113:D113"/>
    <mergeCell ref="A3:K3"/>
    <mergeCell ref="A5:K5"/>
    <mergeCell ref="B101:D101"/>
    <mergeCell ref="E101:K101"/>
    <mergeCell ref="B99:D99"/>
    <mergeCell ref="A100:D100"/>
    <mergeCell ref="A4:K4"/>
    <mergeCell ref="A6:K6"/>
    <mergeCell ref="A7:A9"/>
    <mergeCell ref="B7:B9"/>
    <mergeCell ref="C7:C9"/>
    <mergeCell ref="E7:K7"/>
    <mergeCell ref="H8:J8"/>
    <mergeCell ref="K8:K9"/>
    <mergeCell ref="E100:K100"/>
    <mergeCell ref="A2:I2"/>
    <mergeCell ref="B122:D122"/>
    <mergeCell ref="E122:K122"/>
    <mergeCell ref="B104:D104"/>
    <mergeCell ref="E104:K104"/>
    <mergeCell ref="B102:D102"/>
    <mergeCell ref="E102:K102"/>
    <mergeCell ref="B103:D103"/>
    <mergeCell ref="E103:K103"/>
    <mergeCell ref="B105:D105"/>
    <mergeCell ref="E105:K105"/>
    <mergeCell ref="B106:D106"/>
    <mergeCell ref="E106:K106"/>
    <mergeCell ref="E111:K111"/>
    <mergeCell ref="B112:D112"/>
    <mergeCell ref="E112:K11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3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Лепихина Кристина</dc:creator>
  <cp:lastModifiedBy>Захарова Евгения Евгеньевна</cp:lastModifiedBy>
  <cp:lastPrinted>2021-10-18T11:17:18Z</cp:lastPrinted>
  <dcterms:created xsi:type="dcterms:W3CDTF">2021-02-08T11:10:41Z</dcterms:created>
  <dcterms:modified xsi:type="dcterms:W3CDTF">2022-06-30T06:39:35Z</dcterms:modified>
</cp:coreProperties>
</file>